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668" activeTab="3"/>
  </bookViews>
  <sheets>
    <sheet name="10月第四周" sheetId="26" r:id="rId1"/>
    <sheet name="10月第三周" sheetId="25" r:id="rId2"/>
    <sheet name="10月第二周" sheetId="24" r:id="rId3"/>
    <sheet name="10月第一周" sheetId="23" r:id="rId4"/>
  </sheets>
  <calcPr calcId="144525"/>
</workbook>
</file>

<file path=xl/sharedStrings.xml><?xml version="1.0" encoding="utf-8"?>
<sst xmlns="http://schemas.openxmlformats.org/spreadsheetml/2006/main" count="235" uniqueCount="58">
  <si>
    <t>2020年度市级（水务）重大项目投资进展情况表</t>
  </si>
  <si>
    <t>（截至10月31日）</t>
  </si>
  <si>
    <t xml:space="preserve">        注备：带▲标志的为省级重点项目                  单位：亿元</t>
  </si>
  <si>
    <t>序号</t>
  </si>
  <si>
    <t>责任单位</t>
  </si>
  <si>
    <t>项目名称</t>
  </si>
  <si>
    <t>年度计划</t>
  </si>
  <si>
    <t>完成率</t>
  </si>
  <si>
    <t>1-44周累计完成投资</t>
  </si>
  <si>
    <t>数据差异原因</t>
  </si>
  <si>
    <r>
      <rPr>
        <b/>
        <sz val="16"/>
        <color rgb="FF000000"/>
        <rFont val="宋体"/>
        <charset val="134"/>
      </rPr>
      <t>进度滞后的原因</t>
    </r>
    <r>
      <rPr>
        <b/>
        <sz val="16"/>
        <color rgb="FF000000"/>
        <rFont val="楷体"/>
        <charset val="134"/>
      </rPr>
      <t xml:space="preserve"> </t>
    </r>
  </si>
  <si>
    <t>总计：</t>
  </si>
  <si>
    <t>一、市级项目</t>
  </si>
  <si>
    <t>市水务局</t>
  </si>
  <si>
    <r>
      <rPr>
        <sz val="16"/>
        <color theme="1"/>
        <rFont val="仿宋"/>
        <charset val="134"/>
      </rPr>
      <t>南湖水环境提升工程</t>
    </r>
    <r>
      <rPr>
        <b/>
        <sz val="16"/>
        <color theme="1"/>
        <rFont val="楷体"/>
        <charset val="134"/>
      </rPr>
      <t>（▲）</t>
    </r>
  </si>
  <si>
    <r>
      <rPr>
        <sz val="16"/>
        <color theme="1"/>
        <rFont val="仿宋"/>
        <charset val="134"/>
      </rPr>
      <t>黄孝河、机场河水环境综合治理（二期）工程</t>
    </r>
    <r>
      <rPr>
        <b/>
        <sz val="16"/>
        <color theme="1"/>
        <rFont val="楷体"/>
        <charset val="134"/>
      </rPr>
      <t>（▲）</t>
    </r>
  </si>
  <si>
    <t>湖溪河综合整治工程</t>
  </si>
  <si>
    <t>市城投公司</t>
  </si>
  <si>
    <t>黄家湖污水处理厂（三期）扩建工程</t>
  </si>
  <si>
    <t>二、区级项目</t>
  </si>
  <si>
    <t>硚口区</t>
  </si>
  <si>
    <t>汉江湾生态综合治理市政排水工程（一期）</t>
  </si>
  <si>
    <t>新洲区</t>
  </si>
  <si>
    <t>阳逻二水厂新建工程</t>
  </si>
  <si>
    <t>江夏区</t>
  </si>
  <si>
    <t>清水入江项目</t>
  </si>
  <si>
    <t>1.该项目复工复产较晚，工期延误时间较长；
2.征地拆迁进展缓慢；
3.由于方案调整优化，项目审批进度滞后。</t>
  </si>
  <si>
    <t>经开区</t>
  </si>
  <si>
    <r>
      <rPr>
        <sz val="16"/>
        <rFont val="仿宋"/>
        <charset val="134"/>
      </rPr>
      <t>马影河综合整治（一期）</t>
    </r>
    <r>
      <rPr>
        <b/>
        <sz val="16"/>
        <rFont val="楷体"/>
        <charset val="134"/>
      </rPr>
      <t>（▲）</t>
    </r>
  </si>
  <si>
    <t>蔡甸区</t>
  </si>
  <si>
    <t>三、市级重大前期项目前期工作投资</t>
  </si>
  <si>
    <t>——</t>
  </si>
  <si>
    <t>全市城建重点工程目录共计23个，年度计划85.32亿元，截至10月22日，累计完成投资60.18亿元，完成率70.53%。其中，完成率低于50%的项目如下列表。</t>
  </si>
  <si>
    <t>总投资</t>
  </si>
  <si>
    <t>本年计划完成投资(万元)</t>
  </si>
  <si>
    <t>截止目前本年已完成投资(万元)</t>
  </si>
  <si>
    <t>完成占比</t>
  </si>
  <si>
    <t>碧水集团</t>
  </si>
  <si>
    <t>青山港引水口引水水质净化工程</t>
  </si>
  <si>
    <t>朱家老港综合整治工程</t>
  </si>
  <si>
    <t>（汉口、洪山、汉阳）水体淤泥处置工程</t>
  </si>
  <si>
    <t>南湖流域治理项目-南湖茶山刘片区污水快速通道示范工程</t>
  </si>
  <si>
    <t>黄孝河、机场河流域水环境治理项目-黄孝河机场河水环境治理三期工程</t>
  </si>
  <si>
    <t>汤逊湖流域治理项目-汤逊湖流域综合治理项目一期工程</t>
  </si>
  <si>
    <t>洪山区</t>
  </si>
  <si>
    <t>东港（汤逊湖~青菱河通道）整治工程</t>
  </si>
  <si>
    <r>
      <rPr>
        <sz val="20"/>
        <color theme="1"/>
        <rFont val="楷体"/>
        <charset val="134"/>
      </rPr>
      <t>（截至10月</t>
    </r>
    <r>
      <rPr>
        <sz val="20"/>
        <color theme="1"/>
        <rFont val="楷体"/>
        <charset val="134"/>
      </rPr>
      <t>23日）</t>
    </r>
  </si>
  <si>
    <t>填报单位：武汉市水务局        注备：带▲标志的为省级重点项目                  单位：亿元</t>
  </si>
  <si>
    <r>
      <rPr>
        <b/>
        <sz val="16"/>
        <color rgb="FF000000"/>
        <rFont val="宋体"/>
        <charset val="134"/>
      </rPr>
      <t>1-4</t>
    </r>
    <r>
      <rPr>
        <b/>
        <sz val="16"/>
        <color rgb="FF000000"/>
        <rFont val="宋体"/>
        <charset val="134"/>
      </rPr>
      <t>3</t>
    </r>
    <r>
      <rPr>
        <b/>
        <sz val="16"/>
        <color rgb="FF000000"/>
        <rFont val="宋体"/>
        <charset val="134"/>
      </rPr>
      <t>周累计完成投资</t>
    </r>
  </si>
  <si>
    <t>1.受新冠疫情的影响，该项目前期无法复工复产，工期延误时间较长；
2.征地拆迁进展缓慢；
3.由于方案调整优化，项目审批进度略有滞后。</t>
  </si>
  <si>
    <r>
      <rPr>
        <sz val="20"/>
        <color theme="1"/>
        <rFont val="楷体"/>
        <charset val="134"/>
      </rPr>
      <t>（截至10月15</t>
    </r>
    <r>
      <rPr>
        <sz val="20"/>
        <color theme="1"/>
        <rFont val="楷体"/>
        <charset val="134"/>
      </rPr>
      <t>日）</t>
    </r>
  </si>
  <si>
    <t>1-42周累计完成投资</t>
  </si>
  <si>
    <t>全市城建重点工程目录共计23个，年度计划85.32亿元，截至10月9日，累计完成投资58.37亿元，完成率68.41%。其中，完成率低于50%的项目有项目名称+（完成率%）、项目名称+（完成率%）。</t>
  </si>
  <si>
    <t>四水类别</t>
  </si>
  <si>
    <t>完成占比（%）</t>
  </si>
  <si>
    <t>计划开工时间</t>
  </si>
  <si>
    <r>
      <rPr>
        <sz val="20"/>
        <color theme="1"/>
        <rFont val="楷体"/>
        <charset val="134"/>
      </rPr>
      <t>（截至10月8</t>
    </r>
    <r>
      <rPr>
        <sz val="20"/>
        <color theme="1"/>
        <rFont val="楷体"/>
        <charset val="134"/>
      </rPr>
      <t>日）</t>
    </r>
  </si>
  <si>
    <t>1-41周累计完成投资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</si>
</sst>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楷体"/>
      <charset val="134"/>
    </font>
    <font>
      <sz val="16"/>
      <color theme="1"/>
      <name val="仿宋"/>
      <charset val="134"/>
    </font>
    <font>
      <b/>
      <sz val="16"/>
      <color rgb="FF000000"/>
      <name val="宋体"/>
      <charset val="134"/>
    </font>
    <font>
      <b/>
      <sz val="16"/>
      <color theme="1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b/>
      <sz val="16"/>
      <color rgb="FF000000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color rgb="FF000000"/>
      <name val="楷体"/>
      <charset val="134"/>
    </font>
    <font>
      <b/>
      <sz val="16"/>
      <color theme="1"/>
      <name val="楷体"/>
      <charset val="134"/>
    </font>
    <font>
      <b/>
      <sz val="16"/>
      <name val="楷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4" borderId="16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4" borderId="13" applyNumberFormat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36" fillId="33" borderId="1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11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0" fontId="6" fillId="2" borderId="3" xfId="1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0" fontId="6" fillId="2" borderId="4" xfId="1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7" fillId="0" borderId="2" xfId="11" applyNumberFormat="1" applyFont="1" applyBorder="1" applyAlignment="1">
      <alignment horizontal="center" vertical="center"/>
    </xf>
    <xf numFmtId="0" fontId="8" fillId="0" borderId="2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5" fillId="0" borderId="2" xfId="0" applyNumberFormat="1" applyFont="1" applyBorder="1" applyAlignment="1">
      <alignment horizontal="center" vertical="center"/>
    </xf>
    <xf numFmtId="10" fontId="5" fillId="0" borderId="2" xfId="11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center"/>
    </xf>
    <xf numFmtId="10" fontId="5" fillId="0" borderId="0" xfId="11" applyNumberFormat="1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Border="1">
      <alignment vertical="center"/>
    </xf>
    <xf numFmtId="176" fontId="0" fillId="0" borderId="0" xfId="0" applyNumberFormat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2" fontId="14" fillId="0" borderId="2" xfId="0" applyNumberFormat="1" applyFont="1" applyFill="1" applyBorder="1" applyAlignment="1">
      <alignment horizontal="center" vertical="center"/>
    </xf>
    <xf numFmtId="10" fontId="14" fillId="0" borderId="2" xfId="11" applyNumberFormat="1" applyFont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22" fontId="14" fillId="0" borderId="2" xfId="0" applyNumberFormat="1" applyFont="1" applyFill="1" applyBorder="1" applyAlignment="1">
      <alignment horizontal="center" vertical="center"/>
    </xf>
    <xf numFmtId="22" fontId="17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2" fontId="16" fillId="0" borderId="2" xfId="0" applyNumberFormat="1" applyFont="1" applyFill="1" applyBorder="1" applyAlignment="1">
      <alignment horizontal="center" vertical="center"/>
    </xf>
    <xf numFmtId="9" fontId="16" fillId="0" borderId="2" xfId="11" applyFont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80" zoomScaleNormal="80" topLeftCell="A8" workbookViewId="0">
      <selection activeCell="A8" sqref="A8:C8"/>
    </sheetView>
  </sheetViews>
  <sheetFormatPr defaultColWidth="9" defaultRowHeight="13.5" outlineLevelCol="7"/>
  <cols>
    <col min="1" max="1" width="6.75" style="1" customWidth="1"/>
    <col min="2" max="2" width="19.25" style="1" customWidth="1"/>
    <col min="3" max="3" width="50.37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/>
      <c r="B1" s="4"/>
    </row>
    <row r="2" ht="42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1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2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8</v>
      </c>
      <c r="G5" s="14" t="s">
        <v>9</v>
      </c>
      <c r="H5" s="14" t="s">
        <v>10</v>
      </c>
    </row>
    <row r="6" ht="23.25" customHeight="1" spans="1:8">
      <c r="A6" s="8"/>
      <c r="B6" s="15"/>
      <c r="C6" s="10"/>
      <c r="D6" s="11"/>
      <c r="E6" s="16"/>
      <c r="F6" s="17"/>
      <c r="G6" s="14"/>
      <c r="H6" s="14"/>
    </row>
    <row r="7" ht="26.25" customHeight="1" spans="1:8">
      <c r="A7" s="18" t="s">
        <v>11</v>
      </c>
      <c r="B7" s="19"/>
      <c r="C7" s="20"/>
      <c r="D7" s="21">
        <f>D8+D13</f>
        <v>59.8</v>
      </c>
      <c r="E7" s="22">
        <f>F7/D7</f>
        <v>0.880936454849498</v>
      </c>
      <c r="F7" s="21">
        <f>F8+F13+F19</f>
        <v>52.68</v>
      </c>
      <c r="G7" s="23"/>
      <c r="H7" s="24"/>
    </row>
    <row r="8" ht="36.7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0.821081081081081</v>
      </c>
      <c r="F8" s="21">
        <f>SUM(F9:F12)</f>
        <v>30.38</v>
      </c>
      <c r="G8" s="23"/>
      <c r="H8" s="24"/>
    </row>
    <row r="9" ht="36.75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2" si="0">F9/D9</f>
        <v>0.7075</v>
      </c>
      <c r="F9" s="29">
        <v>8.49</v>
      </c>
      <c r="G9" s="30"/>
      <c r="H9" s="31"/>
    </row>
    <row r="10" ht="36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0.889375</v>
      </c>
      <c r="F10" s="29">
        <v>14.23</v>
      </c>
      <c r="G10" s="30"/>
      <c r="H10" s="24"/>
    </row>
    <row r="11" ht="36.75" customHeight="1" spans="1:8">
      <c r="A11" s="25">
        <v>3</v>
      </c>
      <c r="B11" s="25" t="s">
        <v>13</v>
      </c>
      <c r="C11" s="26" t="s">
        <v>16</v>
      </c>
      <c r="D11" s="29">
        <v>3</v>
      </c>
      <c r="E11" s="28">
        <f t="shared" si="0"/>
        <v>0.91</v>
      </c>
      <c r="F11" s="29">
        <v>2.73</v>
      </c>
      <c r="G11" s="30"/>
      <c r="H11" s="24"/>
    </row>
    <row r="12" ht="36.75" customHeight="1" spans="1:8">
      <c r="A12" s="25">
        <v>4</v>
      </c>
      <c r="B12" s="25" t="s">
        <v>17</v>
      </c>
      <c r="C12" s="26" t="s">
        <v>18</v>
      </c>
      <c r="D12" s="27">
        <v>6</v>
      </c>
      <c r="E12" s="28">
        <f t="shared" si="0"/>
        <v>0.821666666666667</v>
      </c>
      <c r="F12" s="29">
        <v>4.93</v>
      </c>
      <c r="G12" s="30"/>
      <c r="H12" s="32"/>
    </row>
    <row r="13" ht="30" customHeight="1" spans="1:8">
      <c r="A13" s="33" t="s">
        <v>19</v>
      </c>
      <c r="B13" s="34"/>
      <c r="C13" s="35"/>
      <c r="D13" s="36">
        <f t="shared" ref="D13:F13" si="1">SUM(D14:D18)</f>
        <v>22.8</v>
      </c>
      <c r="E13" s="22">
        <f t="shared" ref="E13:E18" si="2">F13/D13</f>
        <v>0.824561403508772</v>
      </c>
      <c r="F13" s="36">
        <f t="shared" si="1"/>
        <v>18.8</v>
      </c>
      <c r="G13" s="31"/>
      <c r="H13" s="24"/>
    </row>
    <row r="14" ht="38.25" customHeight="1" spans="1:8">
      <c r="A14" s="25">
        <v>1</v>
      </c>
      <c r="B14" s="25" t="s">
        <v>20</v>
      </c>
      <c r="C14" s="26" t="s">
        <v>21</v>
      </c>
      <c r="D14" s="27">
        <v>1</v>
      </c>
      <c r="E14" s="28">
        <f t="shared" si="2"/>
        <v>0.74</v>
      </c>
      <c r="F14" s="29">
        <v>0.74</v>
      </c>
      <c r="G14" s="37"/>
      <c r="H14" s="32"/>
    </row>
    <row r="15" ht="36.75" customHeight="1" spans="1:8">
      <c r="A15" s="25">
        <v>2</v>
      </c>
      <c r="B15" s="25" t="s">
        <v>22</v>
      </c>
      <c r="C15" s="26" t="s">
        <v>23</v>
      </c>
      <c r="D15" s="27">
        <v>3</v>
      </c>
      <c r="E15" s="28">
        <f t="shared" si="2"/>
        <v>1.09333333333333</v>
      </c>
      <c r="F15" s="29">
        <v>3.28</v>
      </c>
      <c r="G15" s="31"/>
      <c r="H15" s="24"/>
    </row>
    <row r="16" ht="33" customHeight="1" spans="1:8">
      <c r="A16" s="25">
        <v>3</v>
      </c>
      <c r="B16" s="38" t="s">
        <v>24</v>
      </c>
      <c r="C16" s="39" t="s">
        <v>25</v>
      </c>
      <c r="D16" s="29">
        <v>5.8</v>
      </c>
      <c r="E16" s="28">
        <f t="shared" si="2"/>
        <v>0.336206896551724</v>
      </c>
      <c r="F16" s="29">
        <v>1.95</v>
      </c>
      <c r="G16" s="32"/>
      <c r="H16" s="32" t="s">
        <v>26</v>
      </c>
    </row>
    <row r="17" ht="36.75" customHeight="1" spans="1:8">
      <c r="A17" s="25">
        <v>4</v>
      </c>
      <c r="B17" s="40" t="s">
        <v>27</v>
      </c>
      <c r="C17" s="41" t="s">
        <v>28</v>
      </c>
      <c r="D17" s="29">
        <v>10</v>
      </c>
      <c r="E17" s="28">
        <f t="shared" si="2"/>
        <v>0.76</v>
      </c>
      <c r="F17" s="29">
        <v>7.6</v>
      </c>
      <c r="G17" s="31"/>
      <c r="H17" s="42"/>
    </row>
    <row r="18" ht="36.75" customHeight="1" spans="1:8">
      <c r="A18" s="40">
        <v>5</v>
      </c>
      <c r="B18" s="40" t="s">
        <v>29</v>
      </c>
      <c r="C18" s="26" t="s">
        <v>25</v>
      </c>
      <c r="D18" s="27">
        <v>3</v>
      </c>
      <c r="E18" s="28">
        <f t="shared" si="2"/>
        <v>1.74333333333333</v>
      </c>
      <c r="F18" s="29">
        <v>5.23</v>
      </c>
      <c r="G18" s="31"/>
      <c r="H18" s="24"/>
    </row>
    <row r="19" ht="36.75" customHeight="1" spans="1:8">
      <c r="A19" s="33" t="s">
        <v>30</v>
      </c>
      <c r="B19" s="34"/>
      <c r="C19" s="35"/>
      <c r="D19" s="43" t="s">
        <v>31</v>
      </c>
      <c r="E19" s="43" t="s">
        <v>31</v>
      </c>
      <c r="F19" s="67">
        <v>3.5</v>
      </c>
      <c r="G19" s="31"/>
      <c r="H19" s="24"/>
    </row>
    <row r="20" ht="36.75" customHeight="1" spans="1:6">
      <c r="A20" s="44"/>
      <c r="B20" s="44"/>
      <c r="C20" s="45"/>
      <c r="D20" s="46"/>
      <c r="E20" s="47"/>
      <c r="F20" s="48"/>
    </row>
    <row r="21" ht="36.75" customHeight="1" spans="1:8">
      <c r="A21" s="50" t="s">
        <v>32</v>
      </c>
      <c r="B21" s="50"/>
      <c r="C21" s="50"/>
      <c r="D21" s="50"/>
      <c r="E21" s="50"/>
      <c r="F21" s="50"/>
      <c r="G21" s="50"/>
      <c r="H21" s="50"/>
    </row>
    <row r="22" ht="36.75" customHeight="1" spans="1:8">
      <c r="A22" s="50"/>
      <c r="B22" s="50"/>
      <c r="C22" s="50"/>
      <c r="D22" s="50"/>
      <c r="E22" s="50"/>
      <c r="F22" s="50"/>
      <c r="G22" s="50"/>
      <c r="H22" s="50"/>
    </row>
    <row r="23" ht="36.75" customHeight="1" spans="1:8">
      <c r="A23" s="50"/>
      <c r="B23" s="50"/>
      <c r="C23" s="50"/>
      <c r="D23" s="50"/>
      <c r="E23" s="50"/>
      <c r="F23" s="50"/>
      <c r="G23" s="50"/>
      <c r="H23" s="50"/>
    </row>
    <row r="24" ht="36.75" customHeight="1" spans="1:5">
      <c r="A24"/>
      <c r="B24"/>
      <c r="C24" s="52"/>
      <c r="D24" s="2"/>
      <c r="E24"/>
    </row>
    <row r="25" ht="36.75" customHeight="1" spans="1:8">
      <c r="A25" s="62"/>
      <c r="B25" s="54" t="s">
        <v>4</v>
      </c>
      <c r="C25" s="54" t="s">
        <v>5</v>
      </c>
      <c r="D25" s="54"/>
      <c r="E25" s="54" t="s">
        <v>33</v>
      </c>
      <c r="F25" s="54" t="s">
        <v>34</v>
      </c>
      <c r="G25" s="54" t="s">
        <v>35</v>
      </c>
      <c r="H25" s="54" t="s">
        <v>36</v>
      </c>
    </row>
    <row r="26" ht="36.75" customHeight="1" spans="1:8">
      <c r="A26" s="55">
        <v>1</v>
      </c>
      <c r="B26" s="63" t="s">
        <v>37</v>
      </c>
      <c r="C26" s="64" t="s">
        <v>38</v>
      </c>
      <c r="D26" s="64"/>
      <c r="E26" s="65">
        <v>58000</v>
      </c>
      <c r="F26" s="65">
        <v>10000</v>
      </c>
      <c r="G26" s="65">
        <v>3000</v>
      </c>
      <c r="H26" s="66">
        <f t="shared" ref="H26:H32" si="3">G26/F26</f>
        <v>0.3</v>
      </c>
    </row>
    <row r="27" ht="36.75" customHeight="1" spans="1:8">
      <c r="A27" s="55">
        <v>2</v>
      </c>
      <c r="B27" s="63" t="s">
        <v>37</v>
      </c>
      <c r="C27" s="64" t="s">
        <v>39</v>
      </c>
      <c r="D27" s="64"/>
      <c r="E27" s="65">
        <v>29441</v>
      </c>
      <c r="F27" s="65">
        <v>10000</v>
      </c>
      <c r="G27" s="65">
        <v>0</v>
      </c>
      <c r="H27" s="66">
        <f t="shared" si="3"/>
        <v>0</v>
      </c>
    </row>
    <row r="28" ht="36.75" customHeight="1" spans="1:8">
      <c r="A28" s="55">
        <v>3</v>
      </c>
      <c r="B28" s="63" t="s">
        <v>37</v>
      </c>
      <c r="C28" s="64" t="s">
        <v>40</v>
      </c>
      <c r="D28" s="64"/>
      <c r="E28" s="65">
        <v>15300</v>
      </c>
      <c r="F28" s="65">
        <v>12300</v>
      </c>
      <c r="G28" s="65">
        <v>4805</v>
      </c>
      <c r="H28" s="66">
        <f t="shared" si="3"/>
        <v>0.390650406504065</v>
      </c>
    </row>
    <row r="29" ht="36.75" customHeight="1" spans="1:8">
      <c r="A29" s="55">
        <v>4</v>
      </c>
      <c r="B29" s="63" t="s">
        <v>37</v>
      </c>
      <c r="C29" s="64" t="s">
        <v>41</v>
      </c>
      <c r="D29" s="64"/>
      <c r="E29" s="65">
        <v>15000</v>
      </c>
      <c r="F29" s="65">
        <v>15000</v>
      </c>
      <c r="G29" s="65">
        <v>18</v>
      </c>
      <c r="H29" s="66">
        <f t="shared" si="3"/>
        <v>0.0012</v>
      </c>
    </row>
    <row r="30" ht="36.75" customHeight="1" spans="1:8">
      <c r="A30" s="55">
        <v>5</v>
      </c>
      <c r="B30" s="63" t="s">
        <v>37</v>
      </c>
      <c r="C30" s="64" t="s">
        <v>42</v>
      </c>
      <c r="D30" s="64"/>
      <c r="E30" s="65">
        <v>310300</v>
      </c>
      <c r="F30" s="65">
        <v>46000</v>
      </c>
      <c r="G30" s="65">
        <v>4607</v>
      </c>
      <c r="H30" s="66">
        <f t="shared" si="3"/>
        <v>0.100152173913043</v>
      </c>
    </row>
    <row r="31" ht="34.5" customHeight="1" spans="1:8">
      <c r="A31" s="55">
        <v>6</v>
      </c>
      <c r="B31" s="63" t="s">
        <v>37</v>
      </c>
      <c r="C31" s="64" t="s">
        <v>43</v>
      </c>
      <c r="D31" s="64"/>
      <c r="E31" s="65">
        <v>229800</v>
      </c>
      <c r="F31" s="65">
        <v>80000</v>
      </c>
      <c r="G31" s="65">
        <v>1071</v>
      </c>
      <c r="H31" s="66">
        <f t="shared" si="3"/>
        <v>0.0133875</v>
      </c>
    </row>
    <row r="32" ht="32.1" customHeight="1" spans="1:8">
      <c r="A32" s="55">
        <v>7</v>
      </c>
      <c r="B32" s="63" t="s">
        <v>44</v>
      </c>
      <c r="C32" s="64" t="s">
        <v>45</v>
      </c>
      <c r="D32" s="64"/>
      <c r="E32" s="65">
        <v>85395</v>
      </c>
      <c r="F32" s="65">
        <v>30000</v>
      </c>
      <c r="G32" s="65">
        <v>300</v>
      </c>
      <c r="H32" s="66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zoomScale="70" zoomScaleNormal="70" workbookViewId="0">
      <selection activeCell="A1" sqref="A1"/>
    </sheetView>
  </sheetViews>
  <sheetFormatPr defaultColWidth="9" defaultRowHeight="13.5" outlineLevelCol="7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46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47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48</v>
      </c>
      <c r="G5" s="14" t="s">
        <v>9</v>
      </c>
      <c r="H5" s="14" t="s">
        <v>10</v>
      </c>
    </row>
    <row r="6" ht="40.5" customHeight="1" spans="1:8">
      <c r="A6" s="8"/>
      <c r="B6" s="15"/>
      <c r="C6" s="10"/>
      <c r="D6" s="11"/>
      <c r="E6" s="16"/>
      <c r="F6" s="17"/>
      <c r="G6" s="14"/>
      <c r="H6" s="14"/>
    </row>
    <row r="7" ht="20.25" spans="1:8">
      <c r="A7" s="18" t="s">
        <v>11</v>
      </c>
      <c r="B7" s="19"/>
      <c r="C7" s="20"/>
      <c r="D7" s="21">
        <f>D8+D13</f>
        <v>59.8</v>
      </c>
      <c r="E7" s="22">
        <f>F7/D7</f>
        <v>0.809364548494983</v>
      </c>
      <c r="F7" s="21">
        <f>F8+F13</f>
        <v>48.4</v>
      </c>
      <c r="G7" s="23"/>
      <c r="H7" s="24"/>
    </row>
    <row r="8" ht="29.2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0.813783783783784</v>
      </c>
      <c r="F8" s="21">
        <f>SUM(F9:F12)</f>
        <v>30.11</v>
      </c>
      <c r="G8" s="23"/>
      <c r="H8" s="24"/>
    </row>
    <row r="9" ht="42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2" si="0">F9/D9</f>
        <v>0.701666666666667</v>
      </c>
      <c r="F9" s="29">
        <v>8.42</v>
      </c>
      <c r="G9" s="30"/>
      <c r="H9" s="31"/>
    </row>
    <row r="10" ht="37.5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0.88625</v>
      </c>
      <c r="F10" s="29">
        <v>14.18</v>
      </c>
      <c r="G10" s="30"/>
      <c r="H10" s="24"/>
    </row>
    <row r="11" ht="30.75" customHeight="1" spans="1:8">
      <c r="A11" s="25">
        <v>3</v>
      </c>
      <c r="B11" s="25" t="s">
        <v>13</v>
      </c>
      <c r="C11" s="26" t="s">
        <v>16</v>
      </c>
      <c r="D11" s="29">
        <v>3</v>
      </c>
      <c r="E11" s="28">
        <f t="shared" si="0"/>
        <v>0.883333333333333</v>
      </c>
      <c r="F11" s="29">
        <v>2.65</v>
      </c>
      <c r="G11" s="30"/>
      <c r="H11" s="24"/>
    </row>
    <row r="12" ht="41.25" customHeight="1" spans="1:8">
      <c r="A12" s="25">
        <v>4</v>
      </c>
      <c r="B12" s="25" t="s">
        <v>17</v>
      </c>
      <c r="C12" s="26" t="s">
        <v>18</v>
      </c>
      <c r="D12" s="27">
        <v>6</v>
      </c>
      <c r="E12" s="28">
        <f t="shared" si="0"/>
        <v>0.81</v>
      </c>
      <c r="F12" s="29">
        <v>4.86</v>
      </c>
      <c r="G12" s="30"/>
      <c r="H12" s="32"/>
    </row>
    <row r="13" ht="37.5" customHeight="1" spans="1:8">
      <c r="A13" s="33" t="s">
        <v>19</v>
      </c>
      <c r="B13" s="34"/>
      <c r="C13" s="35"/>
      <c r="D13" s="36">
        <f t="shared" ref="D13:F13" si="1">SUM(D14:D18)</f>
        <v>22.8</v>
      </c>
      <c r="E13" s="22">
        <f t="shared" ref="E13:E18" si="2">F13/D13</f>
        <v>0.80219298245614</v>
      </c>
      <c r="F13" s="36">
        <f t="shared" si="1"/>
        <v>18.29</v>
      </c>
      <c r="G13" s="31"/>
      <c r="H13" s="24"/>
    </row>
    <row r="14" ht="35.25" customHeight="1" spans="1:8">
      <c r="A14" s="25">
        <v>1</v>
      </c>
      <c r="B14" s="25" t="s">
        <v>20</v>
      </c>
      <c r="C14" s="26" t="s">
        <v>21</v>
      </c>
      <c r="D14" s="27">
        <v>1</v>
      </c>
      <c r="E14" s="28">
        <f t="shared" si="2"/>
        <v>0.69</v>
      </c>
      <c r="F14" s="29">
        <v>0.69</v>
      </c>
      <c r="G14" s="37"/>
      <c r="H14" s="32"/>
    </row>
    <row r="15" ht="26.25" customHeight="1" spans="1:8">
      <c r="A15" s="25">
        <v>2</v>
      </c>
      <c r="B15" s="25" t="s">
        <v>22</v>
      </c>
      <c r="C15" s="26" t="s">
        <v>23</v>
      </c>
      <c r="D15" s="27">
        <v>3</v>
      </c>
      <c r="E15" s="28">
        <f t="shared" si="2"/>
        <v>1.02666666666667</v>
      </c>
      <c r="F15" s="29">
        <v>3.08</v>
      </c>
      <c r="G15" s="31"/>
      <c r="H15" s="24"/>
    </row>
    <row r="16" ht="54.75" customHeight="1" spans="1:8">
      <c r="A16" s="25">
        <v>3</v>
      </c>
      <c r="B16" s="38" t="s">
        <v>24</v>
      </c>
      <c r="C16" s="39" t="s">
        <v>25</v>
      </c>
      <c r="D16" s="29">
        <v>5.8</v>
      </c>
      <c r="E16" s="28">
        <f t="shared" si="2"/>
        <v>0.308620689655172</v>
      </c>
      <c r="F16" s="29">
        <v>1.79</v>
      </c>
      <c r="G16" s="32"/>
      <c r="H16" s="32" t="s">
        <v>49</v>
      </c>
    </row>
    <row r="17" ht="36" customHeight="1" spans="1:8">
      <c r="A17" s="25">
        <v>4</v>
      </c>
      <c r="B17" s="40" t="s">
        <v>27</v>
      </c>
      <c r="C17" s="41" t="s">
        <v>28</v>
      </c>
      <c r="D17" s="29">
        <v>10</v>
      </c>
      <c r="E17" s="28">
        <f t="shared" si="2"/>
        <v>0.76</v>
      </c>
      <c r="F17" s="29">
        <v>7.6</v>
      </c>
      <c r="G17" s="31"/>
      <c r="H17" s="42"/>
    </row>
    <row r="18" ht="34.5" customHeight="1" spans="1:8">
      <c r="A18" s="40">
        <v>5</v>
      </c>
      <c r="B18" s="40" t="s">
        <v>29</v>
      </c>
      <c r="C18" s="26" t="s">
        <v>25</v>
      </c>
      <c r="D18" s="27">
        <v>3</v>
      </c>
      <c r="E18" s="28">
        <f t="shared" si="2"/>
        <v>1.71</v>
      </c>
      <c r="F18" s="29">
        <v>5.13</v>
      </c>
      <c r="G18" s="31"/>
      <c r="H18" s="24"/>
    </row>
    <row r="19" ht="34.5" customHeight="1" spans="1:8">
      <c r="A19" s="33" t="s">
        <v>30</v>
      </c>
      <c r="B19" s="34"/>
      <c r="C19" s="35"/>
      <c r="D19" s="43" t="s">
        <v>31</v>
      </c>
      <c r="E19" s="43" t="s">
        <v>31</v>
      </c>
      <c r="F19" s="43" t="s">
        <v>31</v>
      </c>
      <c r="G19" s="31"/>
      <c r="H19" s="24"/>
    </row>
    <row r="20" ht="34.5" customHeight="1" spans="1:6">
      <c r="A20" s="44"/>
      <c r="B20" s="44"/>
      <c r="C20" s="45"/>
      <c r="D20" s="46"/>
      <c r="E20" s="47"/>
      <c r="F20" s="48"/>
    </row>
    <row r="21" ht="34.5" customHeight="1" spans="1:8">
      <c r="A21" s="50" t="s">
        <v>32</v>
      </c>
      <c r="B21" s="50"/>
      <c r="C21" s="50"/>
      <c r="D21" s="50"/>
      <c r="E21" s="50"/>
      <c r="F21" s="50"/>
      <c r="G21" s="50"/>
      <c r="H21" s="50"/>
    </row>
    <row r="22" ht="34.5" customHeight="1" spans="1:8">
      <c r="A22" s="50"/>
      <c r="B22" s="50"/>
      <c r="C22" s="50"/>
      <c r="D22" s="50"/>
      <c r="E22" s="50"/>
      <c r="F22" s="50"/>
      <c r="G22" s="50"/>
      <c r="H22" s="50"/>
    </row>
    <row r="23" ht="34.5" customHeight="1" spans="1:8">
      <c r="A23" s="50"/>
      <c r="B23" s="50"/>
      <c r="C23" s="50"/>
      <c r="D23" s="50"/>
      <c r="E23" s="50"/>
      <c r="F23" s="50"/>
      <c r="G23" s="50"/>
      <c r="H23" s="50"/>
    </row>
    <row r="24" ht="34.5" customHeight="1" spans="1:5">
      <c r="A24"/>
      <c r="B24"/>
      <c r="C24" s="52"/>
      <c r="D24" s="2"/>
      <c r="E24"/>
    </row>
    <row r="25" ht="34.5" customHeight="1" spans="1:8">
      <c r="A25" s="62"/>
      <c r="B25" s="54" t="s">
        <v>4</v>
      </c>
      <c r="C25" s="54" t="s">
        <v>5</v>
      </c>
      <c r="D25" s="54"/>
      <c r="E25" s="54" t="s">
        <v>33</v>
      </c>
      <c r="F25" s="54" t="s">
        <v>34</v>
      </c>
      <c r="G25" s="54" t="s">
        <v>35</v>
      </c>
      <c r="H25" s="54" t="s">
        <v>36</v>
      </c>
    </row>
    <row r="26" ht="34.5" customHeight="1" spans="1:8">
      <c r="A26" s="55">
        <v>1</v>
      </c>
      <c r="B26" s="63" t="s">
        <v>37</v>
      </c>
      <c r="C26" s="64" t="s">
        <v>38</v>
      </c>
      <c r="D26" s="64"/>
      <c r="E26" s="65">
        <v>58000</v>
      </c>
      <c r="F26" s="65">
        <v>10000</v>
      </c>
      <c r="G26" s="65">
        <v>3000</v>
      </c>
      <c r="H26" s="66">
        <f t="shared" ref="H26:H32" si="3">G26/F26</f>
        <v>0.3</v>
      </c>
    </row>
    <row r="27" ht="34.5" customHeight="1" spans="1:8">
      <c r="A27" s="55">
        <v>2</v>
      </c>
      <c r="B27" s="63" t="s">
        <v>37</v>
      </c>
      <c r="C27" s="64" t="s">
        <v>39</v>
      </c>
      <c r="D27" s="64"/>
      <c r="E27" s="65">
        <v>29441</v>
      </c>
      <c r="F27" s="65">
        <v>10000</v>
      </c>
      <c r="G27" s="65">
        <v>0</v>
      </c>
      <c r="H27" s="66">
        <f t="shared" si="3"/>
        <v>0</v>
      </c>
    </row>
    <row r="28" ht="34.5" customHeight="1" spans="1:8">
      <c r="A28" s="55">
        <v>3</v>
      </c>
      <c r="B28" s="63" t="s">
        <v>37</v>
      </c>
      <c r="C28" s="64" t="s">
        <v>40</v>
      </c>
      <c r="D28" s="64"/>
      <c r="E28" s="65">
        <v>15300</v>
      </c>
      <c r="F28" s="65">
        <v>12300</v>
      </c>
      <c r="G28" s="65">
        <v>4805</v>
      </c>
      <c r="H28" s="66">
        <f t="shared" si="3"/>
        <v>0.390650406504065</v>
      </c>
    </row>
    <row r="29" ht="34.5" customHeight="1" spans="1:8">
      <c r="A29" s="55">
        <v>4</v>
      </c>
      <c r="B29" s="63" t="s">
        <v>37</v>
      </c>
      <c r="C29" s="64" t="s">
        <v>41</v>
      </c>
      <c r="D29" s="64"/>
      <c r="E29" s="65">
        <v>15000</v>
      </c>
      <c r="F29" s="65">
        <v>15000</v>
      </c>
      <c r="G29" s="65">
        <v>18</v>
      </c>
      <c r="H29" s="66">
        <f t="shared" si="3"/>
        <v>0.0012</v>
      </c>
    </row>
    <row r="30" ht="34.5" customHeight="1" spans="1:8">
      <c r="A30" s="55">
        <v>5</v>
      </c>
      <c r="B30" s="63" t="s">
        <v>37</v>
      </c>
      <c r="C30" s="64" t="s">
        <v>42</v>
      </c>
      <c r="D30" s="64"/>
      <c r="E30" s="65">
        <v>310300</v>
      </c>
      <c r="F30" s="65">
        <v>46000</v>
      </c>
      <c r="G30" s="65">
        <v>4607</v>
      </c>
      <c r="H30" s="66">
        <f t="shared" si="3"/>
        <v>0.100152173913043</v>
      </c>
    </row>
    <row r="31" ht="34.5" customHeight="1" spans="1:8">
      <c r="A31" s="55">
        <v>6</v>
      </c>
      <c r="B31" s="63" t="s">
        <v>37</v>
      </c>
      <c r="C31" s="64" t="s">
        <v>43</v>
      </c>
      <c r="D31" s="64"/>
      <c r="E31" s="65">
        <v>229800</v>
      </c>
      <c r="F31" s="65">
        <v>80000</v>
      </c>
      <c r="G31" s="65">
        <v>1071</v>
      </c>
      <c r="H31" s="66">
        <f t="shared" si="3"/>
        <v>0.0133875</v>
      </c>
    </row>
    <row r="32" ht="32.1" customHeight="1" spans="1:8">
      <c r="A32" s="55">
        <v>7</v>
      </c>
      <c r="B32" s="63" t="s">
        <v>44</v>
      </c>
      <c r="C32" s="64" t="s">
        <v>45</v>
      </c>
      <c r="D32" s="64"/>
      <c r="E32" s="65">
        <v>85395</v>
      </c>
      <c r="F32" s="65">
        <v>30000</v>
      </c>
      <c r="G32" s="65">
        <v>300</v>
      </c>
      <c r="H32" s="66">
        <f t="shared" si="3"/>
        <v>0.01</v>
      </c>
    </row>
    <row r="33" ht="32.1" customHeight="1" spans="1:5">
      <c r="A33"/>
      <c r="B33"/>
      <c r="E33"/>
    </row>
    <row r="34" ht="14.25" customHeight="1" spans="1:5">
      <c r="A34"/>
      <c r="B34"/>
      <c r="E34"/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5:D25"/>
    <mergeCell ref="C26:D26"/>
    <mergeCell ref="C27:D27"/>
    <mergeCell ref="C28:D28"/>
    <mergeCell ref="C29:D29"/>
    <mergeCell ref="C30:D30"/>
    <mergeCell ref="C31:D31"/>
    <mergeCell ref="C32:D32"/>
    <mergeCell ref="A5:A6"/>
    <mergeCell ref="B5:B6"/>
    <mergeCell ref="C5:C6"/>
    <mergeCell ref="D5:D6"/>
    <mergeCell ref="E5:E6"/>
    <mergeCell ref="F5:F6"/>
    <mergeCell ref="G5:G6"/>
    <mergeCell ref="H5:H6"/>
    <mergeCell ref="A21:H23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zoomScale="70" zoomScaleNormal="70" workbookViewId="0">
      <selection activeCell="A1" sqref="A1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50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47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51</v>
      </c>
      <c r="G5" s="14" t="s">
        <v>9</v>
      </c>
      <c r="H5" s="14" t="s">
        <v>10</v>
      </c>
    </row>
    <row r="6" ht="40.5" customHeight="1" spans="1:8">
      <c r="A6" s="8"/>
      <c r="B6" s="15"/>
      <c r="C6" s="10"/>
      <c r="D6" s="11"/>
      <c r="E6" s="16"/>
      <c r="F6" s="17"/>
      <c r="G6" s="14"/>
      <c r="H6" s="14"/>
    </row>
    <row r="7" ht="20.25" spans="1:8">
      <c r="A7" s="18" t="s">
        <v>11</v>
      </c>
      <c r="B7" s="19"/>
      <c r="C7" s="20"/>
      <c r="D7" s="21">
        <f>D8+D13</f>
        <v>59.8</v>
      </c>
      <c r="E7" s="22">
        <f>F7/D7</f>
        <v>0.798829431438127</v>
      </c>
      <c r="F7" s="21">
        <f>F8+F13</f>
        <v>47.77</v>
      </c>
      <c r="G7" s="23"/>
      <c r="H7" s="24"/>
    </row>
    <row r="8" ht="29.2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0.806486486486486</v>
      </c>
      <c r="F8" s="21">
        <f>SUM(F9:F12)</f>
        <v>29.84</v>
      </c>
      <c r="G8" s="23"/>
      <c r="H8" s="24"/>
    </row>
    <row r="9" ht="42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2" si="0">F9/D9</f>
        <v>0.696666666666667</v>
      </c>
      <c r="F9" s="29">
        <v>8.36</v>
      </c>
      <c r="G9" s="30"/>
      <c r="H9" s="31"/>
    </row>
    <row r="10" ht="37.5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0.8825</v>
      </c>
      <c r="F10" s="29">
        <v>14.12</v>
      </c>
      <c r="G10" s="30"/>
      <c r="H10" s="24"/>
    </row>
    <row r="11" ht="30.75" customHeight="1" spans="1:8">
      <c r="A11" s="25">
        <v>3</v>
      </c>
      <c r="B11" s="25" t="s">
        <v>13</v>
      </c>
      <c r="C11" s="26" t="s">
        <v>16</v>
      </c>
      <c r="D11" s="29">
        <v>3</v>
      </c>
      <c r="E11" s="28">
        <f t="shared" si="0"/>
        <v>0.856666666666667</v>
      </c>
      <c r="F11" s="29">
        <v>2.57</v>
      </c>
      <c r="G11" s="30"/>
      <c r="H11" s="24"/>
    </row>
    <row r="12" ht="41.25" customHeight="1" spans="1:8">
      <c r="A12" s="25">
        <v>4</v>
      </c>
      <c r="B12" s="25" t="s">
        <v>17</v>
      </c>
      <c r="C12" s="26" t="s">
        <v>18</v>
      </c>
      <c r="D12" s="27">
        <v>6</v>
      </c>
      <c r="E12" s="28">
        <f t="shared" si="0"/>
        <v>0.798333333333333</v>
      </c>
      <c r="F12" s="29">
        <v>4.79</v>
      </c>
      <c r="G12" s="30"/>
      <c r="H12" s="32"/>
    </row>
    <row r="13" ht="37.5" customHeight="1" spans="1:8">
      <c r="A13" s="33" t="s">
        <v>19</v>
      </c>
      <c r="B13" s="34"/>
      <c r="C13" s="35"/>
      <c r="D13" s="36">
        <f t="shared" ref="D13:F13" si="1">SUM(D14:D18)</f>
        <v>22.8</v>
      </c>
      <c r="E13" s="22">
        <f t="shared" ref="E13:E18" si="2">F13/D13</f>
        <v>0.78640350877193</v>
      </c>
      <c r="F13" s="36">
        <f t="shared" si="1"/>
        <v>17.93</v>
      </c>
      <c r="G13" s="31"/>
      <c r="H13" s="24"/>
    </row>
    <row r="14" ht="35.25" customHeight="1" spans="1:8">
      <c r="A14" s="25">
        <v>1</v>
      </c>
      <c r="B14" s="25" t="s">
        <v>20</v>
      </c>
      <c r="C14" s="26" t="s">
        <v>21</v>
      </c>
      <c r="D14" s="27">
        <v>1</v>
      </c>
      <c r="E14" s="28">
        <f t="shared" si="2"/>
        <v>0.62</v>
      </c>
      <c r="F14" s="29">
        <v>0.62</v>
      </c>
      <c r="G14" s="37"/>
      <c r="H14" s="32"/>
    </row>
    <row r="15" ht="26.25" customHeight="1" spans="1:8">
      <c r="A15" s="25">
        <v>2</v>
      </c>
      <c r="B15" s="25" t="s">
        <v>22</v>
      </c>
      <c r="C15" s="26" t="s">
        <v>23</v>
      </c>
      <c r="D15" s="27">
        <v>3</v>
      </c>
      <c r="E15" s="28">
        <f t="shared" si="2"/>
        <v>1</v>
      </c>
      <c r="F15" s="29">
        <v>3</v>
      </c>
      <c r="G15" s="31"/>
      <c r="H15" s="24"/>
    </row>
    <row r="16" ht="54.75" customHeight="1" spans="1:8">
      <c r="A16" s="25">
        <v>3</v>
      </c>
      <c r="B16" s="38" t="s">
        <v>24</v>
      </c>
      <c r="C16" s="39" t="s">
        <v>25</v>
      </c>
      <c r="D16" s="29">
        <v>5.8</v>
      </c>
      <c r="E16" s="28">
        <f t="shared" si="2"/>
        <v>0.306896551724138</v>
      </c>
      <c r="F16" s="29">
        <v>1.78</v>
      </c>
      <c r="G16" s="32"/>
      <c r="H16" s="32" t="s">
        <v>49</v>
      </c>
    </row>
    <row r="17" ht="36" customHeight="1" spans="1:8">
      <c r="A17" s="25">
        <v>4</v>
      </c>
      <c r="B17" s="40" t="s">
        <v>27</v>
      </c>
      <c r="C17" s="41" t="s">
        <v>28</v>
      </c>
      <c r="D17" s="29">
        <v>10</v>
      </c>
      <c r="E17" s="28">
        <f t="shared" si="2"/>
        <v>0.75</v>
      </c>
      <c r="F17" s="29">
        <v>7.5</v>
      </c>
      <c r="G17" s="31"/>
      <c r="H17" s="42"/>
    </row>
    <row r="18" ht="34.5" customHeight="1" spans="1:8">
      <c r="A18" s="40">
        <v>5</v>
      </c>
      <c r="B18" s="40" t="s">
        <v>29</v>
      </c>
      <c r="C18" s="26" t="s">
        <v>25</v>
      </c>
      <c r="D18" s="27">
        <v>3</v>
      </c>
      <c r="E18" s="28">
        <f t="shared" si="2"/>
        <v>1.67666666666667</v>
      </c>
      <c r="F18" s="29">
        <v>5.03</v>
      </c>
      <c r="G18" s="31"/>
      <c r="H18" s="24"/>
    </row>
    <row r="19" ht="34.5" customHeight="1" spans="1:8">
      <c r="A19" s="33" t="s">
        <v>30</v>
      </c>
      <c r="B19" s="34"/>
      <c r="C19" s="35"/>
      <c r="D19" s="43" t="s">
        <v>31</v>
      </c>
      <c r="E19" s="43" t="s">
        <v>31</v>
      </c>
      <c r="F19" s="43" t="s">
        <v>31</v>
      </c>
      <c r="G19" s="31"/>
      <c r="H19" s="24"/>
    </row>
    <row r="20" ht="34.5" customHeight="1" spans="1:6">
      <c r="A20" s="44"/>
      <c r="B20" s="44"/>
      <c r="C20" s="45"/>
      <c r="D20" s="46"/>
      <c r="E20" s="47"/>
      <c r="F20" s="48"/>
    </row>
    <row r="21" ht="34.5" customHeight="1"/>
    <row r="22" ht="34.5" customHeight="1" spans="1:11">
      <c r="A22" s="49"/>
      <c r="B22" s="50" t="s">
        <v>52</v>
      </c>
      <c r="C22" s="50"/>
      <c r="D22" s="50"/>
      <c r="E22" s="50"/>
      <c r="F22" s="50"/>
      <c r="G22" s="50"/>
      <c r="H22" s="50"/>
      <c r="I22" s="50"/>
      <c r="J22" s="1"/>
      <c r="K22" s="1"/>
    </row>
    <row r="23" ht="34.5" customHeight="1" spans="1:11">
      <c r="A23" s="49"/>
      <c r="B23" s="50"/>
      <c r="C23" s="50"/>
      <c r="D23" s="50"/>
      <c r="E23" s="50"/>
      <c r="F23" s="50"/>
      <c r="G23" s="50"/>
      <c r="H23" s="50"/>
      <c r="I23" s="50"/>
      <c r="J23" s="1"/>
      <c r="K23" s="1"/>
    </row>
    <row r="24" ht="34.5" customHeight="1" spans="1:11">
      <c r="A24" s="51"/>
      <c r="B24" s="50"/>
      <c r="C24" s="50"/>
      <c r="D24" s="50"/>
      <c r="E24" s="50"/>
      <c r="F24" s="50"/>
      <c r="G24" s="50"/>
      <c r="H24" s="50"/>
      <c r="I24" s="50"/>
      <c r="J24" s="1"/>
      <c r="K24" s="1"/>
    </row>
    <row r="25" ht="34.5" customHeight="1" spans="1:11">
      <c r="A25" s="49"/>
      <c r="B25"/>
      <c r="D25" s="52"/>
      <c r="J25" s="1"/>
      <c r="K25" s="1"/>
    </row>
    <row r="26" ht="34.5" customHeight="1" spans="1:10">
      <c r="A26" s="53"/>
      <c r="B26" s="54" t="s">
        <v>4</v>
      </c>
      <c r="C26" s="54" t="s">
        <v>5</v>
      </c>
      <c r="D26" s="54"/>
      <c r="E26" s="54" t="s">
        <v>53</v>
      </c>
      <c r="F26" s="54" t="s">
        <v>33</v>
      </c>
      <c r="G26" s="54" t="s">
        <v>34</v>
      </c>
      <c r="H26" s="54" t="s">
        <v>35</v>
      </c>
      <c r="I26" s="54" t="s">
        <v>54</v>
      </c>
      <c r="J26" s="54" t="s">
        <v>55</v>
      </c>
    </row>
    <row r="27" ht="34.5" customHeight="1" spans="1:10">
      <c r="A27" s="55">
        <v>1</v>
      </c>
      <c r="B27" s="55" t="s">
        <v>37</v>
      </c>
      <c r="C27" s="56" t="s">
        <v>38</v>
      </c>
      <c r="D27" s="56"/>
      <c r="E27" s="57">
        <v>58000</v>
      </c>
      <c r="F27" s="57">
        <v>10000</v>
      </c>
      <c r="G27" s="57">
        <v>3000</v>
      </c>
      <c r="H27" s="58">
        <f t="shared" ref="H27:H33" si="3">G27/F27</f>
        <v>0.3</v>
      </c>
      <c r="I27" s="59">
        <v>12</v>
      </c>
      <c r="J27" s="60">
        <v>43101</v>
      </c>
    </row>
    <row r="28" ht="34.5" customHeight="1" spans="1:10">
      <c r="A28" s="55">
        <v>2</v>
      </c>
      <c r="B28" s="55" t="s">
        <v>37</v>
      </c>
      <c r="C28" s="56" t="s">
        <v>39</v>
      </c>
      <c r="D28" s="56"/>
      <c r="E28" s="57">
        <v>29441</v>
      </c>
      <c r="F28" s="57">
        <v>10000</v>
      </c>
      <c r="G28" s="57">
        <v>0</v>
      </c>
      <c r="H28" s="58">
        <f t="shared" si="3"/>
        <v>0</v>
      </c>
      <c r="I28" s="59">
        <v>35</v>
      </c>
      <c r="J28" s="60">
        <v>43862</v>
      </c>
    </row>
    <row r="29" ht="34.5" customHeight="1" spans="1:10">
      <c r="A29" s="55">
        <v>3</v>
      </c>
      <c r="B29" s="55" t="s">
        <v>37</v>
      </c>
      <c r="C29" s="56" t="s">
        <v>40</v>
      </c>
      <c r="D29" s="56"/>
      <c r="E29" s="57">
        <v>15300</v>
      </c>
      <c r="F29" s="57">
        <v>12300</v>
      </c>
      <c r="G29" s="57">
        <v>4805</v>
      </c>
      <c r="H29" s="58">
        <f t="shared" si="3"/>
        <v>0.390650406504065</v>
      </c>
      <c r="I29" s="59">
        <v>41</v>
      </c>
      <c r="J29" s="60">
        <v>43770</v>
      </c>
    </row>
    <row r="30" ht="34.5" customHeight="1" spans="1:10">
      <c r="A30" s="55">
        <v>4</v>
      </c>
      <c r="B30" s="55" t="s">
        <v>37</v>
      </c>
      <c r="C30" s="56" t="s">
        <v>41</v>
      </c>
      <c r="D30" s="56"/>
      <c r="E30" s="57">
        <v>15000</v>
      </c>
      <c r="F30" s="57">
        <v>15000</v>
      </c>
      <c r="G30" s="57">
        <v>18</v>
      </c>
      <c r="H30" s="58">
        <f t="shared" si="3"/>
        <v>0.0012</v>
      </c>
      <c r="I30" s="59">
        <v>31</v>
      </c>
      <c r="J30" s="60">
        <v>44075</v>
      </c>
    </row>
    <row r="31" ht="34.5" customHeight="1" spans="1:10">
      <c r="A31" s="55">
        <v>5</v>
      </c>
      <c r="B31" s="55" t="s">
        <v>37</v>
      </c>
      <c r="C31" s="56" t="s">
        <v>42</v>
      </c>
      <c r="D31" s="56"/>
      <c r="E31" s="57">
        <v>310300</v>
      </c>
      <c r="F31" s="57">
        <v>46000</v>
      </c>
      <c r="G31" s="57">
        <v>4186</v>
      </c>
      <c r="H31" s="58">
        <f t="shared" si="3"/>
        <v>0.091</v>
      </c>
      <c r="I31" s="59">
        <v>27</v>
      </c>
      <c r="J31" s="60">
        <v>43770</v>
      </c>
    </row>
    <row r="32" ht="32.1" customHeight="1" spans="1:10">
      <c r="A32" s="55">
        <v>6</v>
      </c>
      <c r="B32" s="55" t="s">
        <v>37</v>
      </c>
      <c r="C32" s="56" t="s">
        <v>43</v>
      </c>
      <c r="D32" s="56"/>
      <c r="E32" s="57">
        <v>229800</v>
      </c>
      <c r="F32" s="57">
        <v>80000</v>
      </c>
      <c r="G32" s="57">
        <v>500</v>
      </c>
      <c r="H32" s="58">
        <f t="shared" si="3"/>
        <v>0.00625</v>
      </c>
      <c r="I32" s="59">
        <v>5</v>
      </c>
      <c r="J32" s="61">
        <v>44136</v>
      </c>
    </row>
    <row r="33" ht="32.1" customHeight="1" spans="1:10">
      <c r="A33" s="55">
        <v>7</v>
      </c>
      <c r="B33" s="55" t="s">
        <v>44</v>
      </c>
      <c r="C33" s="56" t="s">
        <v>45</v>
      </c>
      <c r="D33" s="56"/>
      <c r="E33" s="57">
        <v>85395</v>
      </c>
      <c r="F33" s="57">
        <v>30000</v>
      </c>
      <c r="G33" s="57">
        <v>300</v>
      </c>
      <c r="H33" s="58">
        <f t="shared" si="3"/>
        <v>0.01</v>
      </c>
      <c r="I33" s="59">
        <v>4</v>
      </c>
      <c r="J33" s="60">
        <v>43891</v>
      </c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zoomScale="70" zoomScaleNormal="70" workbookViewId="0">
      <selection activeCell="A2" sqref="A2:H2"/>
    </sheetView>
  </sheetViews>
  <sheetFormatPr defaultColWidth="9" defaultRowHeight="13.5"/>
  <cols>
    <col min="1" max="1" width="5" style="1" customWidth="1"/>
    <col min="2" max="2" width="15.375" style="1" customWidth="1"/>
    <col min="3" max="3" width="37.25" customWidth="1"/>
    <col min="4" max="4" width="13" customWidth="1"/>
    <col min="5" max="5" width="13.125" style="2" customWidth="1"/>
    <col min="6" max="6" width="16.75" customWidth="1"/>
    <col min="7" max="7" width="0.125" customWidth="1"/>
    <col min="8" max="8" width="55.125" customWidth="1"/>
    <col min="9" max="9" width="15.875" customWidth="1"/>
    <col min="10" max="10" width="14.75" customWidth="1"/>
    <col min="11" max="11" width="18.375" customWidth="1"/>
  </cols>
  <sheetData>
    <row r="1" ht="20.25" spans="1:2">
      <c r="A1" s="3"/>
      <c r="B1" s="4"/>
    </row>
    <row r="2" ht="51.7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ht="26.25" customHeight="1" spans="1:8">
      <c r="A3" s="6" t="s">
        <v>56</v>
      </c>
      <c r="B3" s="6"/>
      <c r="C3" s="6"/>
      <c r="D3" s="6"/>
      <c r="E3" s="6"/>
      <c r="F3" s="6"/>
      <c r="G3" s="6"/>
      <c r="H3" s="6"/>
    </row>
    <row r="4" ht="25.5" customHeight="1" spans="1:8">
      <c r="A4" s="7" t="s">
        <v>47</v>
      </c>
      <c r="B4" s="7"/>
      <c r="C4" s="7"/>
      <c r="D4" s="7"/>
      <c r="E4" s="7"/>
      <c r="F4" s="7"/>
      <c r="G4" s="7"/>
      <c r="H4" s="7"/>
    </row>
    <row r="5" ht="20.25" customHeight="1" spans="1:8">
      <c r="A5" s="8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3" t="s">
        <v>57</v>
      </c>
      <c r="G5" s="14" t="s">
        <v>9</v>
      </c>
      <c r="H5" s="14" t="s">
        <v>10</v>
      </c>
    </row>
    <row r="6" ht="40.5" customHeight="1" spans="1:8">
      <c r="A6" s="8"/>
      <c r="B6" s="15"/>
      <c r="C6" s="10"/>
      <c r="D6" s="11"/>
      <c r="E6" s="16"/>
      <c r="F6" s="17"/>
      <c r="G6" s="14"/>
      <c r="H6" s="14"/>
    </row>
    <row r="7" ht="20.25" spans="1:8">
      <c r="A7" s="18" t="s">
        <v>11</v>
      </c>
      <c r="B7" s="19"/>
      <c r="C7" s="20"/>
      <c r="D7" s="21">
        <f>D8+D13</f>
        <v>59.8</v>
      </c>
      <c r="E7" s="22">
        <f>F7/D7</f>
        <v>0.783277591973244</v>
      </c>
      <c r="F7" s="21">
        <f>F8+F13</f>
        <v>46.84</v>
      </c>
      <c r="G7" s="23"/>
      <c r="H7" s="24"/>
    </row>
    <row r="8" ht="29.25" customHeight="1" spans="1:8">
      <c r="A8" s="18" t="s">
        <v>12</v>
      </c>
      <c r="B8" s="19"/>
      <c r="C8" s="20"/>
      <c r="D8" s="21">
        <f>SUM(D9:D12)</f>
        <v>37</v>
      </c>
      <c r="E8" s="22">
        <f>F8/D8</f>
        <v>0.799459459459459</v>
      </c>
      <c r="F8" s="21">
        <f>SUM(F9:F12)</f>
        <v>29.58</v>
      </c>
      <c r="G8" s="23"/>
      <c r="H8" s="24"/>
    </row>
    <row r="9" ht="42" customHeight="1" spans="1:8">
      <c r="A9" s="25">
        <v>1</v>
      </c>
      <c r="B9" s="25" t="s">
        <v>13</v>
      </c>
      <c r="C9" s="26" t="s">
        <v>14</v>
      </c>
      <c r="D9" s="27">
        <v>12</v>
      </c>
      <c r="E9" s="28">
        <f t="shared" ref="E9:E12" si="0">F9/D9</f>
        <v>0.6925</v>
      </c>
      <c r="F9" s="29">
        <v>8.31</v>
      </c>
      <c r="G9" s="30"/>
      <c r="H9" s="31"/>
    </row>
    <row r="10" ht="62.25" customHeight="1" spans="1:8">
      <c r="A10" s="25">
        <v>2</v>
      </c>
      <c r="B10" s="25" t="s">
        <v>13</v>
      </c>
      <c r="C10" s="26" t="s">
        <v>15</v>
      </c>
      <c r="D10" s="27">
        <v>16</v>
      </c>
      <c r="E10" s="28">
        <f t="shared" si="0"/>
        <v>0.88</v>
      </c>
      <c r="F10" s="29">
        <v>14.08</v>
      </c>
      <c r="G10" s="30"/>
      <c r="H10" s="24"/>
    </row>
    <row r="11" ht="30.75" customHeight="1" spans="1:8">
      <c r="A11" s="25">
        <v>3</v>
      </c>
      <c r="B11" s="25" t="s">
        <v>13</v>
      </c>
      <c r="C11" s="26" t="s">
        <v>16</v>
      </c>
      <c r="D11" s="29">
        <v>3</v>
      </c>
      <c r="E11" s="28">
        <f t="shared" si="0"/>
        <v>0.823333333333333</v>
      </c>
      <c r="F11" s="29">
        <v>2.47</v>
      </c>
      <c r="G11" s="30"/>
      <c r="H11" s="24"/>
    </row>
    <row r="12" ht="59.25" customHeight="1" spans="1:8">
      <c r="A12" s="25">
        <v>4</v>
      </c>
      <c r="B12" s="25" t="s">
        <v>17</v>
      </c>
      <c r="C12" s="26" t="s">
        <v>18</v>
      </c>
      <c r="D12" s="27">
        <v>6</v>
      </c>
      <c r="E12" s="28">
        <f t="shared" si="0"/>
        <v>0.786666666666667</v>
      </c>
      <c r="F12" s="29">
        <v>4.72</v>
      </c>
      <c r="G12" s="30"/>
      <c r="H12" s="32"/>
    </row>
    <row r="13" ht="32.25" customHeight="1" spans="1:8">
      <c r="A13" s="33" t="s">
        <v>19</v>
      </c>
      <c r="B13" s="34"/>
      <c r="C13" s="35"/>
      <c r="D13" s="36">
        <f t="shared" ref="D13:F13" si="1">SUM(D14:D18)</f>
        <v>22.8</v>
      </c>
      <c r="E13" s="22">
        <f t="shared" ref="E13:E18" si="2">F13/D13</f>
        <v>0.757017543859649</v>
      </c>
      <c r="F13" s="36">
        <f t="shared" si="1"/>
        <v>17.26</v>
      </c>
      <c r="G13" s="31"/>
      <c r="H13" s="24"/>
    </row>
    <row r="14" ht="50.25" customHeight="1" spans="1:8">
      <c r="A14" s="25">
        <v>1</v>
      </c>
      <c r="B14" s="25" t="s">
        <v>20</v>
      </c>
      <c r="C14" s="26" t="s">
        <v>21</v>
      </c>
      <c r="D14" s="27">
        <v>1</v>
      </c>
      <c r="E14" s="28">
        <f t="shared" si="2"/>
        <v>0.57</v>
      </c>
      <c r="F14" s="29">
        <v>0.57</v>
      </c>
      <c r="G14" s="37"/>
      <c r="H14" s="32"/>
    </row>
    <row r="15" ht="26.25" customHeight="1" spans="1:8">
      <c r="A15" s="25">
        <v>2</v>
      </c>
      <c r="B15" s="25" t="s">
        <v>22</v>
      </c>
      <c r="C15" s="26" t="s">
        <v>23</v>
      </c>
      <c r="D15" s="27">
        <v>3</v>
      </c>
      <c r="E15" s="28">
        <f t="shared" si="2"/>
        <v>0.986666666666667</v>
      </c>
      <c r="F15" s="29">
        <v>2.96</v>
      </c>
      <c r="G15" s="31"/>
      <c r="H15" s="24"/>
    </row>
    <row r="16" ht="91.5" customHeight="1" spans="1:8">
      <c r="A16" s="25">
        <v>3</v>
      </c>
      <c r="B16" s="38" t="s">
        <v>24</v>
      </c>
      <c r="C16" s="39" t="s">
        <v>25</v>
      </c>
      <c r="D16" s="29">
        <v>5.8</v>
      </c>
      <c r="E16" s="28">
        <f t="shared" si="2"/>
        <v>0.301724137931034</v>
      </c>
      <c r="F16" s="29">
        <v>1.75</v>
      </c>
      <c r="G16" s="32"/>
      <c r="H16" s="32" t="s">
        <v>49</v>
      </c>
    </row>
    <row r="17" ht="50.25" customHeight="1" spans="1:8">
      <c r="A17" s="25">
        <v>4</v>
      </c>
      <c r="B17" s="40" t="s">
        <v>27</v>
      </c>
      <c r="C17" s="41" t="s">
        <v>28</v>
      </c>
      <c r="D17" s="29">
        <v>10</v>
      </c>
      <c r="E17" s="28">
        <f t="shared" si="2"/>
        <v>0.73</v>
      </c>
      <c r="F17" s="29">
        <v>7.3</v>
      </c>
      <c r="G17" s="31"/>
      <c r="H17" s="42"/>
    </row>
    <row r="18" ht="26.25" customHeight="1" spans="1:8">
      <c r="A18" s="40">
        <v>5</v>
      </c>
      <c r="B18" s="40" t="s">
        <v>29</v>
      </c>
      <c r="C18" s="26" t="s">
        <v>25</v>
      </c>
      <c r="D18" s="27">
        <v>3</v>
      </c>
      <c r="E18" s="28">
        <f t="shared" si="2"/>
        <v>1.56</v>
      </c>
      <c r="F18" s="29">
        <v>4.68</v>
      </c>
      <c r="G18" s="31"/>
      <c r="H18" s="24"/>
    </row>
    <row r="19" ht="24" customHeight="1" spans="1:8">
      <c r="A19" s="33" t="s">
        <v>30</v>
      </c>
      <c r="B19" s="34"/>
      <c r="C19" s="35"/>
      <c r="D19" s="43" t="s">
        <v>31</v>
      </c>
      <c r="E19" s="43" t="s">
        <v>31</v>
      </c>
      <c r="F19" s="43" t="s">
        <v>31</v>
      </c>
      <c r="G19" s="31"/>
      <c r="H19" s="24"/>
    </row>
    <row r="20" ht="24" customHeight="1" spans="1:6">
      <c r="A20" s="44"/>
      <c r="B20" s="44"/>
      <c r="C20" s="45"/>
      <c r="D20" s="46"/>
      <c r="E20" s="47"/>
      <c r="F20" s="48"/>
    </row>
    <row r="21" ht="24" customHeight="1"/>
    <row r="22" ht="24" customHeight="1" spans="1:11">
      <c r="A22" s="49"/>
      <c r="B22" s="50" t="s">
        <v>52</v>
      </c>
      <c r="C22" s="50"/>
      <c r="D22" s="50"/>
      <c r="E22" s="50"/>
      <c r="F22" s="50"/>
      <c r="G22" s="50"/>
      <c r="H22" s="50"/>
      <c r="I22" s="50"/>
      <c r="J22" s="1"/>
      <c r="K22" s="1"/>
    </row>
    <row r="23" ht="24" customHeight="1" spans="1:11">
      <c r="A23" s="49"/>
      <c r="B23" s="50"/>
      <c r="C23" s="50"/>
      <c r="D23" s="50"/>
      <c r="E23" s="50"/>
      <c r="F23" s="50"/>
      <c r="G23" s="50"/>
      <c r="H23" s="50"/>
      <c r="I23" s="50"/>
      <c r="J23" s="1"/>
      <c r="K23" s="1"/>
    </row>
    <row r="24" ht="24" customHeight="1" spans="1:11">
      <c r="A24" s="51"/>
      <c r="B24" s="50"/>
      <c r="C24" s="50"/>
      <c r="D24" s="50"/>
      <c r="E24" s="50"/>
      <c r="F24" s="50"/>
      <c r="G24" s="50"/>
      <c r="H24" s="50"/>
      <c r="I24" s="50"/>
      <c r="J24" s="1"/>
      <c r="K24" s="1"/>
    </row>
    <row r="25" ht="24" customHeight="1" spans="1:11">
      <c r="A25" s="49"/>
      <c r="B25"/>
      <c r="D25" s="52"/>
      <c r="J25" s="1"/>
      <c r="K25" s="1"/>
    </row>
    <row r="26" ht="42" customHeight="1" spans="1:10">
      <c r="A26" s="53"/>
      <c r="B26" s="54" t="s">
        <v>4</v>
      </c>
      <c r="C26" s="54" t="s">
        <v>5</v>
      </c>
      <c r="D26" s="54"/>
      <c r="E26" s="54" t="s">
        <v>53</v>
      </c>
      <c r="F26" s="54" t="s">
        <v>33</v>
      </c>
      <c r="G26" s="54" t="s">
        <v>34</v>
      </c>
      <c r="H26" s="54" t="s">
        <v>35</v>
      </c>
      <c r="I26" s="54" t="s">
        <v>54</v>
      </c>
      <c r="J26" s="54" t="s">
        <v>55</v>
      </c>
    </row>
    <row r="27" ht="32.1" customHeight="1" spans="1:10">
      <c r="A27" s="55">
        <v>1</v>
      </c>
      <c r="B27" s="55" t="s">
        <v>37</v>
      </c>
      <c r="C27" s="56" t="s">
        <v>38</v>
      </c>
      <c r="D27" s="56"/>
      <c r="E27" s="57">
        <v>58000</v>
      </c>
      <c r="F27" s="57">
        <v>10000</v>
      </c>
      <c r="G27" s="57">
        <v>3000</v>
      </c>
      <c r="H27" s="58">
        <f t="shared" ref="H27:H33" si="3">G27/F27</f>
        <v>0.3</v>
      </c>
      <c r="I27" s="59">
        <v>12</v>
      </c>
      <c r="J27" s="60">
        <v>43101</v>
      </c>
    </row>
    <row r="28" ht="32.1" customHeight="1" spans="1:10">
      <c r="A28" s="55">
        <v>2</v>
      </c>
      <c r="B28" s="55" t="s">
        <v>37</v>
      </c>
      <c r="C28" s="56" t="s">
        <v>39</v>
      </c>
      <c r="D28" s="56"/>
      <c r="E28" s="57">
        <v>29441</v>
      </c>
      <c r="F28" s="57">
        <v>10000</v>
      </c>
      <c r="G28" s="57">
        <v>0</v>
      </c>
      <c r="H28" s="58">
        <f t="shared" si="3"/>
        <v>0</v>
      </c>
      <c r="I28" s="59">
        <v>35</v>
      </c>
      <c r="J28" s="60">
        <v>43862</v>
      </c>
    </row>
    <row r="29" ht="32.1" customHeight="1" spans="1:10">
      <c r="A29" s="55">
        <v>3</v>
      </c>
      <c r="B29" s="55" t="s">
        <v>37</v>
      </c>
      <c r="C29" s="56" t="s">
        <v>40</v>
      </c>
      <c r="D29" s="56"/>
      <c r="E29" s="57">
        <v>15300</v>
      </c>
      <c r="F29" s="57">
        <v>12300</v>
      </c>
      <c r="G29" s="57">
        <v>4805</v>
      </c>
      <c r="H29" s="58">
        <f t="shared" si="3"/>
        <v>0.390650406504065</v>
      </c>
      <c r="I29" s="59">
        <v>41</v>
      </c>
      <c r="J29" s="60">
        <v>43770</v>
      </c>
    </row>
    <row r="30" ht="32.1" customHeight="1" spans="1:10">
      <c r="A30" s="55">
        <v>4</v>
      </c>
      <c r="B30" s="55" t="s">
        <v>37</v>
      </c>
      <c r="C30" s="56" t="s">
        <v>41</v>
      </c>
      <c r="D30" s="56"/>
      <c r="E30" s="57">
        <v>15000</v>
      </c>
      <c r="F30" s="57">
        <v>15000</v>
      </c>
      <c r="G30" s="57">
        <v>18</v>
      </c>
      <c r="H30" s="58">
        <f t="shared" si="3"/>
        <v>0.0012</v>
      </c>
      <c r="I30" s="59">
        <v>31</v>
      </c>
      <c r="J30" s="60">
        <v>44075</v>
      </c>
    </row>
    <row r="31" ht="32.1" customHeight="1" spans="1:10">
      <c r="A31" s="55">
        <v>5</v>
      </c>
      <c r="B31" s="55" t="s">
        <v>37</v>
      </c>
      <c r="C31" s="56" t="s">
        <v>42</v>
      </c>
      <c r="D31" s="56"/>
      <c r="E31" s="57">
        <v>310300</v>
      </c>
      <c r="F31" s="57">
        <v>46000</v>
      </c>
      <c r="G31" s="57">
        <v>4186</v>
      </c>
      <c r="H31" s="58">
        <f t="shared" si="3"/>
        <v>0.091</v>
      </c>
      <c r="I31" s="59">
        <v>27</v>
      </c>
      <c r="J31" s="60">
        <v>43770</v>
      </c>
    </row>
    <row r="32" ht="32.1" customHeight="1" spans="1:10">
      <c r="A32" s="55">
        <v>6</v>
      </c>
      <c r="B32" s="55" t="s">
        <v>37</v>
      </c>
      <c r="C32" s="56" t="s">
        <v>43</v>
      </c>
      <c r="D32" s="56"/>
      <c r="E32" s="57">
        <v>229800</v>
      </c>
      <c r="F32" s="57">
        <v>80000</v>
      </c>
      <c r="G32" s="57">
        <v>500</v>
      </c>
      <c r="H32" s="58">
        <f t="shared" si="3"/>
        <v>0.00625</v>
      </c>
      <c r="I32" s="59">
        <v>5</v>
      </c>
      <c r="J32" s="61">
        <v>44136</v>
      </c>
    </row>
    <row r="33" ht="32.1" customHeight="1" spans="1:10">
      <c r="A33" s="55">
        <v>7</v>
      </c>
      <c r="B33" s="55" t="s">
        <v>44</v>
      </c>
      <c r="C33" s="56" t="s">
        <v>45</v>
      </c>
      <c r="D33" s="56"/>
      <c r="E33" s="57">
        <v>85395</v>
      </c>
      <c r="F33" s="57">
        <v>30000</v>
      </c>
      <c r="G33" s="57">
        <v>300</v>
      </c>
      <c r="H33" s="58">
        <f t="shared" si="3"/>
        <v>0.01</v>
      </c>
      <c r="I33" s="59">
        <v>4</v>
      </c>
      <c r="J33" s="60">
        <v>43891</v>
      </c>
    </row>
  </sheetData>
  <mergeCells count="24">
    <mergeCell ref="A2:H2"/>
    <mergeCell ref="A3:H3"/>
    <mergeCell ref="A4:H4"/>
    <mergeCell ref="A7:C7"/>
    <mergeCell ref="A8:C8"/>
    <mergeCell ref="A13:C13"/>
    <mergeCell ref="A19:C19"/>
    <mergeCell ref="C26:D26"/>
    <mergeCell ref="C27:D27"/>
    <mergeCell ref="C28:D28"/>
    <mergeCell ref="C29:D29"/>
    <mergeCell ref="C30:D30"/>
    <mergeCell ref="C31:D31"/>
    <mergeCell ref="C32:D32"/>
    <mergeCell ref="C33:D33"/>
    <mergeCell ref="A5:A6"/>
    <mergeCell ref="B5:B6"/>
    <mergeCell ref="C5:C6"/>
    <mergeCell ref="D5:D6"/>
    <mergeCell ref="E5:E6"/>
    <mergeCell ref="F5:F6"/>
    <mergeCell ref="G5:G6"/>
    <mergeCell ref="H5:H6"/>
    <mergeCell ref="B22:I24"/>
  </mergeCells>
  <pageMargins left="1.18110236220472" right="0.236220472440945" top="0.748031496062992" bottom="0.748031496062992" header="0.31496062992126" footer="0.31496062992126"/>
  <pageSetup paperSize="9" scale="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10月第四周</vt:lpstr>
      <vt:lpstr>10月第三周</vt:lpstr>
      <vt:lpstr>10月第二周</vt:lpstr>
      <vt:lpstr>10月第一周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QDD</cp:lastModifiedBy>
  <dcterms:created xsi:type="dcterms:W3CDTF">2020-05-20T01:21:00Z</dcterms:created>
  <cp:lastPrinted>2020-12-30T01:20:00Z</cp:lastPrinted>
  <dcterms:modified xsi:type="dcterms:W3CDTF">2021-01-05T01:09:40Z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