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8月第四周" sheetId="18" r:id="rId1"/>
    <sheet name="8月第三周" sheetId="17" r:id="rId2"/>
    <sheet name="8月第二周 " sheetId="16" r:id="rId3"/>
    <sheet name="8月第一周 " sheetId="15" r:id="rId4"/>
  </sheets>
  <calcPr calcId="144525"/>
</workbook>
</file>

<file path=xl/sharedStrings.xml><?xml version="1.0" encoding="utf-8"?>
<sst xmlns="http://schemas.openxmlformats.org/spreadsheetml/2006/main" count="182" uniqueCount="46">
  <si>
    <t>2020年度市级（水务）重大项目投资进展情况表</t>
  </si>
  <si>
    <t>（截至8月28日）</t>
  </si>
  <si>
    <t>填报单位：武汉市水务局        注备：带▲标志的为省级重点项目                                                               单位：亿元</t>
  </si>
  <si>
    <t>序号</t>
  </si>
  <si>
    <t>责任单位</t>
  </si>
  <si>
    <t>项目名称</t>
  </si>
  <si>
    <t>年度计划</t>
  </si>
  <si>
    <t>各单位报市水务局数据</t>
  </si>
  <si>
    <t>各区报送市发改委数据</t>
  </si>
  <si>
    <t>数据差异原因</t>
  </si>
  <si>
    <r>
      <rPr>
        <b/>
        <sz val="16"/>
        <color rgb="FF000000"/>
        <rFont val="宋体"/>
        <charset val="134"/>
      </rPr>
      <t>进度滞后的原因</t>
    </r>
    <r>
      <rPr>
        <b/>
        <sz val="16"/>
        <color rgb="FF000000"/>
        <rFont val="楷体"/>
        <charset val="134"/>
      </rPr>
      <t xml:space="preserve"> </t>
    </r>
    <r>
      <rPr>
        <b/>
        <sz val="11"/>
        <color rgb="FF000000"/>
        <rFont val="楷体"/>
        <charset val="134"/>
      </rPr>
      <t>（全市平均进度为62.9%）</t>
    </r>
  </si>
  <si>
    <t>完成率</t>
  </si>
  <si>
    <t>1-35周完成投资</t>
  </si>
  <si>
    <t>总计：</t>
  </si>
  <si>
    <t>一、市级项目</t>
  </si>
  <si>
    <t>市水务局</t>
  </si>
  <si>
    <r>
      <rPr>
        <sz val="16"/>
        <color theme="1"/>
        <rFont val="仿宋"/>
        <charset val="134"/>
      </rPr>
      <t>南湖水环境提升工程</t>
    </r>
    <r>
      <rPr>
        <b/>
        <sz val="16"/>
        <color theme="1"/>
        <rFont val="楷体"/>
        <charset val="134"/>
      </rPr>
      <t>（▲）</t>
    </r>
  </si>
  <si>
    <r>
      <rPr>
        <sz val="16"/>
        <color theme="1"/>
        <rFont val="仿宋"/>
        <charset val="134"/>
      </rPr>
      <t>黄孝河、机场河水环境综合治理（二期）工程</t>
    </r>
    <r>
      <rPr>
        <b/>
        <sz val="16"/>
        <color theme="1"/>
        <rFont val="楷体"/>
        <charset val="134"/>
      </rPr>
      <t>（▲）</t>
    </r>
  </si>
  <si>
    <t>湖溪河综合整治工程</t>
  </si>
  <si>
    <t>市城投公司</t>
  </si>
  <si>
    <t>黄家湖污水处理厂（三期）扩建工程</t>
  </si>
  <si>
    <t>1.四期范围由洪山区胜利村负责的30万方土方清运滞后，影响三期工程基坑安全和施工进度；
2.入汛后持续阴雨天气影响土方外运进度。</t>
  </si>
  <si>
    <t>二、区级项目</t>
  </si>
  <si>
    <t>硚口区</t>
  </si>
  <si>
    <t>汉江湾生态综合治理市政排水工程（一期）</t>
  </si>
  <si>
    <t>1.疫情原因耽误较长时间；
2.梅雨季节较长，工程实施进度缓慢。</t>
  </si>
  <si>
    <t>新洲区</t>
  </si>
  <si>
    <t>阳逻二水厂新建工程</t>
  </si>
  <si>
    <t>江夏区</t>
  </si>
  <si>
    <t>清水入江项目</t>
  </si>
  <si>
    <t>江夏区水务局报出数据一致，区发改委报送市发改委的数据有调整。</t>
  </si>
  <si>
    <t>1.受新冠疫情的影响，该项目前期无法复工复产，工期延误时间较长；
2.征地拆迁进展缓慢；
3.由于方案调整优化，项目审批进度略有滞后。</t>
  </si>
  <si>
    <t>经开区</t>
  </si>
  <si>
    <r>
      <rPr>
        <sz val="16"/>
        <rFont val="仿宋"/>
        <charset val="134"/>
      </rPr>
      <t>马影河综合整治（一期）</t>
    </r>
    <r>
      <rPr>
        <b/>
        <sz val="16"/>
        <rFont val="楷体"/>
        <charset val="134"/>
      </rPr>
      <t>（▲）</t>
    </r>
  </si>
  <si>
    <t>1.征地拆迁难；
2.7月进入雨季节，马影河整体水位上涨，工程实施进度缓慢。</t>
  </si>
  <si>
    <t>蔡甸区</t>
  </si>
  <si>
    <t>三、市级重大前期项目前期工作投资</t>
  </si>
  <si>
    <t>——</t>
  </si>
  <si>
    <t>全市城建重点工程目录共计23个，年度计划85.32亿元，截至8月20日，累计完成投资（）亿元，完成率（）%。</t>
  </si>
  <si>
    <t>（截至8月20日）</t>
  </si>
  <si>
    <t>1-34周完成投资</t>
  </si>
  <si>
    <t>（截至8月13日）</t>
  </si>
  <si>
    <t>1-33周完成投资</t>
  </si>
  <si>
    <t>蔡甸水厂新建工程-净水厂（一期）工程</t>
  </si>
  <si>
    <t>（截至8月6日）</t>
  </si>
  <si>
    <t>1-32周完成投资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</si>
</sst>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楷体"/>
      <charset val="134"/>
    </font>
    <font>
      <sz val="16"/>
      <color theme="1"/>
      <name val="仿宋"/>
      <charset val="134"/>
    </font>
    <font>
      <b/>
      <sz val="16"/>
      <color rgb="FF000000"/>
      <name val="宋体"/>
      <charset val="134"/>
    </font>
    <font>
      <b/>
      <sz val="16"/>
      <color theme="1"/>
      <name val="仿宋"/>
      <charset val="134"/>
    </font>
    <font>
      <sz val="16"/>
      <name val="仿宋"/>
      <charset val="134"/>
    </font>
    <font>
      <b/>
      <sz val="16"/>
      <color rgb="FF000000"/>
      <name val="仿宋"/>
      <charset val="134"/>
    </font>
    <font>
      <sz val="16"/>
      <color rgb="FFFF0000"/>
      <name val="仿宋"/>
      <charset val="134"/>
    </font>
    <font>
      <b/>
      <sz val="16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楷体"/>
      <charset val="134"/>
    </font>
    <font>
      <b/>
      <sz val="11"/>
      <color rgb="FF000000"/>
      <name val="楷体"/>
      <charset val="134"/>
    </font>
    <font>
      <b/>
      <sz val="16"/>
      <color theme="1"/>
      <name val="楷体"/>
      <charset val="134"/>
    </font>
    <font>
      <b/>
      <sz val="16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28" fillId="9" borderId="14" applyNumberFormat="0" applyAlignment="0" applyProtection="0">
      <alignment vertical="center"/>
    </xf>
    <xf numFmtId="0" fontId="29" fillId="21" borderId="15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11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0" fontId="6" fillId="2" borderId="2" xfId="1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0" fontId="7" fillId="0" borderId="2" xfId="1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/>
    </xf>
    <xf numFmtId="10" fontId="5" fillId="0" borderId="2" xfId="11" applyNumberFormat="1" applyFont="1" applyBorder="1" applyAlignment="1">
      <alignment horizontal="center" vertical="center"/>
    </xf>
    <xf numFmtId="10" fontId="8" fillId="0" borderId="2" xfId="11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0" fontId="7" fillId="0" borderId="2" xfId="11" applyNumberFormat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0" fontId="10" fillId="0" borderId="2" xfId="11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76" fontId="11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center"/>
    </xf>
    <xf numFmtId="10" fontId="5" fillId="0" borderId="0" xfId="11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/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6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2" xfId="0" applyFont="1" applyBorder="1" applyAlignment="1">
      <alignment horizontal="left" vertical="center" wrapText="1" shrinkToFit="1"/>
    </xf>
    <xf numFmtId="10" fontId="11" fillId="0" borderId="2" xfId="1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zoomScale="70" zoomScaleNormal="70" workbookViewId="0">
      <selection activeCell="A2" sqref="A2:J2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375" customWidth="1"/>
    <col min="8" max="8" width="17.75" hidden="1" customWidth="1"/>
    <col min="9" max="9" width="27.25" customWidth="1"/>
    <col min="10" max="10" width="55.125" customWidth="1"/>
  </cols>
  <sheetData>
    <row r="1" ht="20.25" spans="1:2">
      <c r="A1" s="3"/>
      <c r="B1" s="4"/>
    </row>
    <row r="2" ht="51.75" customHeight="1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26.25" customHeight="1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ht="25.5" customHeight="1" spans="1:10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</row>
    <row r="5" ht="20.25" customHeight="1" spans="1:10">
      <c r="A5" s="8" t="s">
        <v>3</v>
      </c>
      <c r="B5" s="9" t="s">
        <v>4</v>
      </c>
      <c r="C5" s="10" t="s">
        <v>5</v>
      </c>
      <c r="D5" s="11" t="s">
        <v>6</v>
      </c>
      <c r="E5" s="8" t="s">
        <v>7</v>
      </c>
      <c r="F5" s="8"/>
      <c r="G5" s="8" t="s">
        <v>8</v>
      </c>
      <c r="H5" s="8"/>
      <c r="I5" s="51" t="s">
        <v>9</v>
      </c>
      <c r="J5" s="51" t="s">
        <v>10</v>
      </c>
    </row>
    <row r="6" ht="40.5" spans="1:10">
      <c r="A6" s="8"/>
      <c r="B6" s="12"/>
      <c r="C6" s="10"/>
      <c r="D6" s="11"/>
      <c r="E6" s="13" t="s">
        <v>11</v>
      </c>
      <c r="F6" s="8" t="s">
        <v>12</v>
      </c>
      <c r="G6" s="13" t="s">
        <v>11</v>
      </c>
      <c r="H6" s="8" t="s">
        <v>12</v>
      </c>
      <c r="I6" s="51"/>
      <c r="J6" s="51"/>
    </row>
    <row r="7" ht="20.25" spans="1:10">
      <c r="A7" s="14" t="s">
        <v>13</v>
      </c>
      <c r="B7" s="15"/>
      <c r="C7" s="16"/>
      <c r="D7" s="17">
        <f>D8+D13</f>
        <v>59.8</v>
      </c>
      <c r="E7" s="18">
        <f>F7/D7</f>
        <v>0.708862876254181</v>
      </c>
      <c r="F7" s="17">
        <f>F8+F13</f>
        <v>42.39</v>
      </c>
      <c r="G7" s="18">
        <f>H7/D7</f>
        <v>0</v>
      </c>
      <c r="H7" s="17">
        <f>H8+H13+H19</f>
        <v>0</v>
      </c>
      <c r="I7" s="52"/>
      <c r="J7" s="53"/>
    </row>
    <row r="8" ht="29.25" customHeight="1" spans="1:10">
      <c r="A8" s="14" t="s">
        <v>14</v>
      </c>
      <c r="B8" s="15"/>
      <c r="C8" s="16"/>
      <c r="D8" s="17">
        <f>SUM(D9:D12)</f>
        <v>37</v>
      </c>
      <c r="E8" s="18">
        <f>F8/D8</f>
        <v>0.767567567567568</v>
      </c>
      <c r="F8" s="17">
        <f>SUM(F9:F12)</f>
        <v>28.4</v>
      </c>
      <c r="G8" s="18"/>
      <c r="H8" s="17">
        <f>H9+H10+H11+H12</f>
        <v>0</v>
      </c>
      <c r="I8" s="52"/>
      <c r="J8" s="53"/>
    </row>
    <row r="9" ht="42" customHeight="1" spans="1:10">
      <c r="A9" s="19">
        <v>1</v>
      </c>
      <c r="B9" s="19" t="s">
        <v>15</v>
      </c>
      <c r="C9" s="20" t="s">
        <v>16</v>
      </c>
      <c r="D9" s="21">
        <v>12</v>
      </c>
      <c r="E9" s="22">
        <f t="shared" ref="E9:E12" si="0">F9/D9</f>
        <v>0.6775</v>
      </c>
      <c r="F9" s="25">
        <v>8.13</v>
      </c>
      <c r="G9" s="23">
        <f t="shared" ref="G9:G18" si="1">H9/D9</f>
        <v>0</v>
      </c>
      <c r="H9" s="24"/>
      <c r="I9" s="54"/>
      <c r="J9" s="55"/>
    </row>
    <row r="10" ht="40.5" customHeight="1" spans="1:10">
      <c r="A10" s="19">
        <v>2</v>
      </c>
      <c r="B10" s="19" t="s">
        <v>15</v>
      </c>
      <c r="C10" s="20" t="s">
        <v>17</v>
      </c>
      <c r="D10" s="21">
        <v>16</v>
      </c>
      <c r="E10" s="22">
        <f t="shared" si="0"/>
        <v>0.864375</v>
      </c>
      <c r="F10" s="25">
        <v>13.83</v>
      </c>
      <c r="G10" s="23">
        <f t="shared" si="1"/>
        <v>0</v>
      </c>
      <c r="H10" s="24"/>
      <c r="I10" s="54"/>
      <c r="J10" s="53"/>
    </row>
    <row r="11" ht="30.75" customHeight="1" spans="1:10">
      <c r="A11" s="19">
        <v>3</v>
      </c>
      <c r="B11" s="19" t="s">
        <v>15</v>
      </c>
      <c r="C11" s="20" t="s">
        <v>18</v>
      </c>
      <c r="D11" s="25">
        <v>3</v>
      </c>
      <c r="E11" s="22">
        <f t="shared" si="0"/>
        <v>0.75</v>
      </c>
      <c r="F11" s="25">
        <v>2.25</v>
      </c>
      <c r="G11" s="23">
        <f t="shared" si="1"/>
        <v>0</v>
      </c>
      <c r="H11" s="24"/>
      <c r="I11" s="54"/>
      <c r="J11" s="53"/>
    </row>
    <row r="12" ht="39" customHeight="1" spans="1:10">
      <c r="A12" s="19">
        <v>4</v>
      </c>
      <c r="B12" s="19" t="s">
        <v>19</v>
      </c>
      <c r="C12" s="20" t="s">
        <v>20</v>
      </c>
      <c r="D12" s="21">
        <v>6</v>
      </c>
      <c r="E12" s="22">
        <f t="shared" si="0"/>
        <v>0.698333333333333</v>
      </c>
      <c r="F12" s="25">
        <v>4.19</v>
      </c>
      <c r="G12" s="23">
        <f t="shared" si="1"/>
        <v>0</v>
      </c>
      <c r="H12" s="24"/>
      <c r="I12" s="54"/>
      <c r="J12" s="56" t="s">
        <v>21</v>
      </c>
    </row>
    <row r="13" ht="32.25" customHeight="1" spans="1:10">
      <c r="A13" s="26" t="s">
        <v>22</v>
      </c>
      <c r="B13" s="27"/>
      <c r="C13" s="28"/>
      <c r="D13" s="29">
        <f t="shared" ref="D13:H13" si="2">SUM(D14:D18)</f>
        <v>22.8</v>
      </c>
      <c r="E13" s="18">
        <f t="shared" ref="E13:E18" si="3">F13/D13</f>
        <v>0.61359649122807</v>
      </c>
      <c r="F13" s="29">
        <f t="shared" si="2"/>
        <v>13.99</v>
      </c>
      <c r="G13" s="59">
        <f t="shared" si="1"/>
        <v>0</v>
      </c>
      <c r="H13" s="39">
        <f t="shared" si="2"/>
        <v>0</v>
      </c>
      <c r="I13" s="55"/>
      <c r="J13" s="53"/>
    </row>
    <row r="14" ht="35.25" customHeight="1" spans="1:10">
      <c r="A14" s="19">
        <v>1</v>
      </c>
      <c r="B14" s="19" t="s">
        <v>23</v>
      </c>
      <c r="C14" s="20" t="s">
        <v>24</v>
      </c>
      <c r="D14" s="21">
        <v>1</v>
      </c>
      <c r="E14" s="22">
        <f t="shared" si="3"/>
        <v>0.57</v>
      </c>
      <c r="F14" s="25">
        <v>0.57</v>
      </c>
      <c r="G14" s="23">
        <f t="shared" si="1"/>
        <v>0</v>
      </c>
      <c r="H14" s="24"/>
      <c r="I14" s="57"/>
      <c r="J14" s="56" t="s">
        <v>25</v>
      </c>
    </row>
    <row r="15" ht="26.25" customHeight="1" spans="1:10">
      <c r="A15" s="19">
        <v>2</v>
      </c>
      <c r="B15" s="19" t="s">
        <v>26</v>
      </c>
      <c r="C15" s="20" t="s">
        <v>27</v>
      </c>
      <c r="D15" s="21">
        <v>3</v>
      </c>
      <c r="E15" s="22">
        <f t="shared" si="3"/>
        <v>0.9</v>
      </c>
      <c r="F15" s="25">
        <v>2.7</v>
      </c>
      <c r="G15" s="23">
        <f t="shared" si="1"/>
        <v>0</v>
      </c>
      <c r="H15" s="24"/>
      <c r="I15" s="55"/>
      <c r="J15" s="53"/>
    </row>
    <row r="16" ht="42" customHeight="1" spans="1:10">
      <c r="A16" s="19">
        <v>3</v>
      </c>
      <c r="B16" s="31" t="s">
        <v>28</v>
      </c>
      <c r="C16" s="32" t="s">
        <v>29</v>
      </c>
      <c r="D16" s="25">
        <v>5.8</v>
      </c>
      <c r="E16" s="22">
        <f t="shared" si="3"/>
        <v>0.262068965517241</v>
      </c>
      <c r="F16" s="25">
        <v>1.52</v>
      </c>
      <c r="G16" s="23">
        <f t="shared" si="1"/>
        <v>0</v>
      </c>
      <c r="H16" s="24"/>
      <c r="I16" s="56" t="s">
        <v>30</v>
      </c>
      <c r="J16" s="56" t="s">
        <v>31</v>
      </c>
    </row>
    <row r="17" ht="30" customHeight="1" spans="1:10">
      <c r="A17" s="19">
        <v>4</v>
      </c>
      <c r="B17" s="35" t="s">
        <v>32</v>
      </c>
      <c r="C17" s="36" t="s">
        <v>33</v>
      </c>
      <c r="D17" s="25">
        <v>10</v>
      </c>
      <c r="E17" s="22">
        <f t="shared" si="3"/>
        <v>0.6</v>
      </c>
      <c r="F17" s="25">
        <v>6</v>
      </c>
      <c r="G17" s="23">
        <f t="shared" si="1"/>
        <v>0</v>
      </c>
      <c r="H17" s="24"/>
      <c r="I17" s="55"/>
      <c r="J17" s="58" t="s">
        <v>34</v>
      </c>
    </row>
    <row r="18" ht="26.25" customHeight="1" spans="1:10">
      <c r="A18" s="35">
        <v>5</v>
      </c>
      <c r="B18" s="35" t="s">
        <v>35</v>
      </c>
      <c r="C18" s="20" t="s">
        <v>29</v>
      </c>
      <c r="D18" s="21">
        <v>3</v>
      </c>
      <c r="E18" s="22">
        <f t="shared" si="3"/>
        <v>1.06666666666667</v>
      </c>
      <c r="F18" s="25">
        <v>3.2</v>
      </c>
      <c r="G18" s="23">
        <f t="shared" si="1"/>
        <v>0</v>
      </c>
      <c r="H18" s="24"/>
      <c r="I18" s="55"/>
      <c r="J18" s="53"/>
    </row>
    <row r="19" ht="24" customHeight="1" spans="1:10">
      <c r="A19" s="26" t="s">
        <v>36</v>
      </c>
      <c r="B19" s="27"/>
      <c r="C19" s="28"/>
      <c r="D19" s="37" t="s">
        <v>37</v>
      </c>
      <c r="E19" s="37" t="s">
        <v>37</v>
      </c>
      <c r="F19" s="37" t="s">
        <v>37</v>
      </c>
      <c r="G19" s="60"/>
      <c r="H19" s="39"/>
      <c r="I19" s="55"/>
      <c r="J19" s="53"/>
    </row>
    <row r="20" ht="24" customHeight="1" spans="1:7">
      <c r="A20" s="40"/>
      <c r="B20" s="40"/>
      <c r="C20" s="41"/>
      <c r="D20" s="42"/>
      <c r="E20" s="43"/>
      <c r="F20" s="44"/>
      <c r="G20" s="44"/>
    </row>
    <row r="21" ht="24" customHeight="1"/>
    <row r="22" ht="24" customHeight="1" spans="1:10">
      <c r="A22" s="45"/>
      <c r="B22" s="62" t="s">
        <v>38</v>
      </c>
      <c r="C22" s="62"/>
      <c r="D22" s="62"/>
      <c r="E22" s="62"/>
      <c r="F22" s="62"/>
      <c r="G22" s="62"/>
      <c r="H22" s="62"/>
      <c r="I22" s="62"/>
      <c r="J22" s="62"/>
    </row>
    <row r="23" ht="24" customHeight="1" spans="1:10">
      <c r="A23" s="45"/>
      <c r="B23" s="62"/>
      <c r="C23" s="62"/>
      <c r="D23" s="62"/>
      <c r="E23" s="62"/>
      <c r="F23" s="62"/>
      <c r="G23" s="62"/>
      <c r="H23" s="62"/>
      <c r="I23" s="62"/>
      <c r="J23" s="62"/>
    </row>
    <row r="24" ht="24" customHeight="1" spans="1:3">
      <c r="A24" s="47"/>
      <c r="B24" s="48"/>
      <c r="C24" s="49"/>
    </row>
    <row r="25" ht="24" customHeight="1" spans="1:3">
      <c r="A25" s="45"/>
      <c r="B25" s="48"/>
      <c r="C25" s="49"/>
    </row>
    <row r="26" ht="24" customHeight="1" spans="1:3">
      <c r="A26" s="45"/>
      <c r="B26" s="46"/>
      <c r="C26" s="46"/>
    </row>
    <row r="27" ht="24" customHeight="1" spans="1:3">
      <c r="A27" s="45"/>
      <c r="B27" s="46"/>
      <c r="C27" s="46"/>
    </row>
    <row r="28" ht="24" customHeight="1" spans="1:3">
      <c r="A28" s="45"/>
      <c r="B28" s="48"/>
      <c r="C28" s="49"/>
    </row>
    <row r="29" ht="24" customHeight="1" spans="1:3">
      <c r="A29" s="45"/>
      <c r="B29" s="45"/>
      <c r="C29" s="45"/>
    </row>
    <row r="30" ht="24" customHeight="1" spans="1:3">
      <c r="A30" s="47"/>
      <c r="B30" s="48"/>
      <c r="C30" s="49"/>
    </row>
    <row r="31" ht="24" customHeight="1" spans="1:3">
      <c r="A31" s="50"/>
      <c r="B31" s="45"/>
      <c r="C31" s="45"/>
    </row>
    <row r="32" ht="24" customHeight="1" spans="1:3">
      <c r="A32" s="47"/>
      <c r="B32" s="45"/>
      <c r="C32" s="45"/>
    </row>
    <row r="33" spans="1:3">
      <c r="A33" s="45"/>
      <c r="B33" s="45"/>
      <c r="C33" s="45"/>
    </row>
    <row r="34" spans="1:3">
      <c r="A34" s="47"/>
      <c r="B34" s="45"/>
      <c r="C34" s="45"/>
    </row>
    <row r="35" spans="1:3">
      <c r="A35" s="45"/>
      <c r="B35" s="45"/>
      <c r="C35" s="45"/>
    </row>
    <row r="36" spans="1:3">
      <c r="A36" s="45"/>
      <c r="B36" s="45"/>
      <c r="C36" s="45"/>
    </row>
    <row r="37" spans="1:3">
      <c r="A37" s="46"/>
      <c r="B37" s="46"/>
      <c r="C37" s="45"/>
    </row>
  </sheetData>
  <mergeCells count="16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  <mergeCell ref="B22:J23"/>
  </mergeCells>
  <pageMargins left="1.18110236220472" right="0.236220472440945" top="0.748031496062992" bottom="0.748031496062992" header="0.31496062992126" footer="0.31496062992126"/>
  <pageSetup paperSize="9" scale="2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70" zoomScaleNormal="70" workbookViewId="0">
      <selection activeCell="D21" sqref="D21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14.75" customWidth="1"/>
    <col min="8" max="8" width="17.75" customWidth="1"/>
    <col min="9" max="9" width="27.25" customWidth="1"/>
    <col min="10" max="10" width="55.125" customWidth="1"/>
  </cols>
  <sheetData>
    <row r="1" ht="20.25" spans="1:2">
      <c r="A1" s="3"/>
      <c r="B1" s="4"/>
    </row>
    <row r="2" ht="51.75" customHeight="1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26.25" customHeight="1" spans="1:10">
      <c r="A3" s="6" t="s">
        <v>39</v>
      </c>
      <c r="B3" s="6"/>
      <c r="C3" s="6"/>
      <c r="D3" s="6"/>
      <c r="E3" s="6"/>
      <c r="F3" s="6"/>
      <c r="G3" s="6"/>
      <c r="H3" s="6"/>
      <c r="I3" s="6"/>
      <c r="J3" s="6"/>
    </row>
    <row r="4" ht="25.5" customHeight="1" spans="1:10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</row>
    <row r="5" ht="20.25" customHeight="1" spans="1:10">
      <c r="A5" s="8" t="s">
        <v>3</v>
      </c>
      <c r="B5" s="9" t="s">
        <v>4</v>
      </c>
      <c r="C5" s="10" t="s">
        <v>5</v>
      </c>
      <c r="D5" s="11" t="s">
        <v>6</v>
      </c>
      <c r="E5" s="8" t="s">
        <v>7</v>
      </c>
      <c r="F5" s="8"/>
      <c r="G5" s="8" t="s">
        <v>8</v>
      </c>
      <c r="H5" s="8"/>
      <c r="I5" s="51" t="s">
        <v>9</v>
      </c>
      <c r="J5" s="51" t="s">
        <v>10</v>
      </c>
    </row>
    <row r="6" ht="40.5" spans="1:10">
      <c r="A6" s="8"/>
      <c r="B6" s="12"/>
      <c r="C6" s="10"/>
      <c r="D6" s="11"/>
      <c r="E6" s="13" t="s">
        <v>11</v>
      </c>
      <c r="F6" s="8" t="s">
        <v>40</v>
      </c>
      <c r="G6" s="13" t="s">
        <v>11</v>
      </c>
      <c r="H6" s="8" t="s">
        <v>40</v>
      </c>
      <c r="I6" s="51"/>
      <c r="J6" s="51"/>
    </row>
    <row r="7" ht="20.25" spans="1:10">
      <c r="A7" s="14" t="s">
        <v>13</v>
      </c>
      <c r="B7" s="15"/>
      <c r="C7" s="16"/>
      <c r="D7" s="17">
        <f>D8+D13</f>
        <v>59.8</v>
      </c>
      <c r="E7" s="18">
        <f>F7/D7</f>
        <v>0.68628762541806</v>
      </c>
      <c r="F7" s="17">
        <f>F8+F13</f>
        <v>41.04</v>
      </c>
      <c r="G7" s="18">
        <f>H7/D7</f>
        <v>0</v>
      </c>
      <c r="H7" s="17">
        <f>H8+H13+H19</f>
        <v>0</v>
      </c>
      <c r="I7" s="52"/>
      <c r="J7" s="53"/>
    </row>
    <row r="8" ht="29.25" customHeight="1" spans="1:10">
      <c r="A8" s="14" t="s">
        <v>14</v>
      </c>
      <c r="B8" s="15"/>
      <c r="C8" s="16"/>
      <c r="D8" s="17">
        <f>SUM(D9:D12)</f>
        <v>37</v>
      </c>
      <c r="E8" s="18">
        <f>F8/D8</f>
        <v>0.75972972972973</v>
      </c>
      <c r="F8" s="17">
        <f>SUM(F9:F12)</f>
        <v>28.11</v>
      </c>
      <c r="G8" s="18"/>
      <c r="H8" s="17">
        <f>H9+H10+H11+H12</f>
        <v>0</v>
      </c>
      <c r="I8" s="52"/>
      <c r="J8" s="53"/>
    </row>
    <row r="9" ht="42" customHeight="1" spans="1:10">
      <c r="A9" s="19">
        <v>1</v>
      </c>
      <c r="B9" s="19" t="s">
        <v>15</v>
      </c>
      <c r="C9" s="20" t="s">
        <v>16</v>
      </c>
      <c r="D9" s="21">
        <v>12</v>
      </c>
      <c r="E9" s="22">
        <f t="shared" ref="E9:E18" si="0">F9/D9</f>
        <v>0.668333333333333</v>
      </c>
      <c r="F9" s="25">
        <v>8.02</v>
      </c>
      <c r="G9" s="23">
        <f t="shared" ref="G9:G18" si="1">H9/D9</f>
        <v>0</v>
      </c>
      <c r="H9" s="24"/>
      <c r="I9" s="54"/>
      <c r="J9" s="55"/>
    </row>
    <row r="10" ht="40.5" customHeight="1" spans="1:10">
      <c r="A10" s="19">
        <v>2</v>
      </c>
      <c r="B10" s="19" t="s">
        <v>15</v>
      </c>
      <c r="C10" s="20" t="s">
        <v>17</v>
      </c>
      <c r="D10" s="21">
        <v>16</v>
      </c>
      <c r="E10" s="22">
        <f t="shared" si="0"/>
        <v>0.86125</v>
      </c>
      <c r="F10" s="25">
        <v>13.78</v>
      </c>
      <c r="G10" s="23">
        <f t="shared" si="1"/>
        <v>0</v>
      </c>
      <c r="H10" s="24"/>
      <c r="I10" s="54"/>
      <c r="J10" s="53"/>
    </row>
    <row r="11" ht="30.75" customHeight="1" spans="1:10">
      <c r="A11" s="19">
        <v>3</v>
      </c>
      <c r="B11" s="19" t="s">
        <v>15</v>
      </c>
      <c r="C11" s="20" t="s">
        <v>18</v>
      </c>
      <c r="D11" s="25">
        <v>3</v>
      </c>
      <c r="E11" s="22">
        <f t="shared" si="0"/>
        <v>0.74</v>
      </c>
      <c r="F11" s="25">
        <v>2.22</v>
      </c>
      <c r="G11" s="23">
        <f t="shared" si="1"/>
        <v>0</v>
      </c>
      <c r="H11" s="24"/>
      <c r="I11" s="54"/>
      <c r="J11" s="53"/>
    </row>
    <row r="12" ht="39" customHeight="1" spans="1:10">
      <c r="A12" s="19">
        <v>4</v>
      </c>
      <c r="B12" s="19" t="s">
        <v>19</v>
      </c>
      <c r="C12" s="20" t="s">
        <v>20</v>
      </c>
      <c r="D12" s="21">
        <v>6</v>
      </c>
      <c r="E12" s="22">
        <f t="shared" si="0"/>
        <v>0.681666666666667</v>
      </c>
      <c r="F12" s="25">
        <v>4.09</v>
      </c>
      <c r="G12" s="23">
        <f t="shared" si="1"/>
        <v>0</v>
      </c>
      <c r="H12" s="24"/>
      <c r="I12" s="54"/>
      <c r="J12" s="56" t="s">
        <v>21</v>
      </c>
    </row>
    <row r="13" ht="32.25" customHeight="1" spans="1:10">
      <c r="A13" s="26" t="s">
        <v>22</v>
      </c>
      <c r="B13" s="27"/>
      <c r="C13" s="28"/>
      <c r="D13" s="29">
        <f t="shared" ref="D13:H13" si="2">SUM(D14:D18)</f>
        <v>22.8</v>
      </c>
      <c r="E13" s="18">
        <f t="shared" si="0"/>
        <v>0.567105263157895</v>
      </c>
      <c r="F13" s="29">
        <f t="shared" si="2"/>
        <v>12.93</v>
      </c>
      <c r="G13" s="59">
        <f t="shared" si="1"/>
        <v>0</v>
      </c>
      <c r="H13" s="39">
        <f t="shared" si="2"/>
        <v>0</v>
      </c>
      <c r="I13" s="55"/>
      <c r="J13" s="53"/>
    </row>
    <row r="14" ht="35.25" customHeight="1" spans="1:10">
      <c r="A14" s="19">
        <v>1</v>
      </c>
      <c r="B14" s="19" t="s">
        <v>23</v>
      </c>
      <c r="C14" s="20" t="s">
        <v>24</v>
      </c>
      <c r="D14" s="21">
        <v>1</v>
      </c>
      <c r="E14" s="22">
        <f t="shared" si="0"/>
        <v>0.57</v>
      </c>
      <c r="F14" s="25">
        <v>0.57</v>
      </c>
      <c r="G14" s="23">
        <f t="shared" si="1"/>
        <v>0</v>
      </c>
      <c r="H14" s="24"/>
      <c r="I14" s="57"/>
      <c r="J14" s="56" t="s">
        <v>25</v>
      </c>
    </row>
    <row r="15" ht="26.25" customHeight="1" spans="1:10">
      <c r="A15" s="19">
        <v>2</v>
      </c>
      <c r="B15" s="19" t="s">
        <v>26</v>
      </c>
      <c r="C15" s="20" t="s">
        <v>27</v>
      </c>
      <c r="D15" s="21">
        <v>3</v>
      </c>
      <c r="E15" s="22">
        <f t="shared" si="0"/>
        <v>0.883333333333333</v>
      </c>
      <c r="F15" s="25">
        <v>2.65</v>
      </c>
      <c r="G15" s="23">
        <f t="shared" si="1"/>
        <v>0</v>
      </c>
      <c r="H15" s="24"/>
      <c r="I15" s="55"/>
      <c r="J15" s="53"/>
    </row>
    <row r="16" ht="42" customHeight="1" spans="1:10">
      <c r="A16" s="19">
        <v>3</v>
      </c>
      <c r="B16" s="31" t="s">
        <v>28</v>
      </c>
      <c r="C16" s="32" t="s">
        <v>29</v>
      </c>
      <c r="D16" s="25">
        <v>5.8</v>
      </c>
      <c r="E16" s="22">
        <f t="shared" si="0"/>
        <v>0.206896551724138</v>
      </c>
      <c r="F16" s="25">
        <v>1.2</v>
      </c>
      <c r="G16" s="23">
        <f t="shared" si="1"/>
        <v>0</v>
      </c>
      <c r="H16" s="24"/>
      <c r="I16" s="56" t="s">
        <v>30</v>
      </c>
      <c r="J16" s="56" t="s">
        <v>31</v>
      </c>
    </row>
    <row r="17" ht="30" customHeight="1" spans="1:10">
      <c r="A17" s="19">
        <v>4</v>
      </c>
      <c r="B17" s="35" t="s">
        <v>32</v>
      </c>
      <c r="C17" s="36" t="s">
        <v>33</v>
      </c>
      <c r="D17" s="25">
        <v>10</v>
      </c>
      <c r="E17" s="22">
        <f t="shared" si="0"/>
        <v>0.575</v>
      </c>
      <c r="F17" s="25">
        <v>5.75</v>
      </c>
      <c r="G17" s="23">
        <f t="shared" si="1"/>
        <v>0</v>
      </c>
      <c r="H17" s="24"/>
      <c r="I17" s="55"/>
      <c r="J17" s="58" t="s">
        <v>34</v>
      </c>
    </row>
    <row r="18" ht="26.25" customHeight="1" spans="1:10">
      <c r="A18" s="35">
        <v>5</v>
      </c>
      <c r="B18" s="35" t="s">
        <v>35</v>
      </c>
      <c r="C18" s="20" t="s">
        <v>29</v>
      </c>
      <c r="D18" s="21">
        <v>3</v>
      </c>
      <c r="E18" s="22">
        <f t="shared" si="0"/>
        <v>0.92</v>
      </c>
      <c r="F18" s="25">
        <v>2.76</v>
      </c>
      <c r="G18" s="23">
        <f t="shared" si="1"/>
        <v>0</v>
      </c>
      <c r="H18" s="24"/>
      <c r="I18" s="55"/>
      <c r="J18" s="53"/>
    </row>
    <row r="19" ht="24" customHeight="1" spans="1:10">
      <c r="A19" s="26" t="s">
        <v>36</v>
      </c>
      <c r="B19" s="27"/>
      <c r="C19" s="28"/>
      <c r="D19" s="37" t="s">
        <v>37</v>
      </c>
      <c r="E19" s="37" t="s">
        <v>37</v>
      </c>
      <c r="F19" s="37" t="s">
        <v>37</v>
      </c>
      <c r="G19" s="60"/>
      <c r="H19" s="39"/>
      <c r="I19" s="55"/>
      <c r="J19" s="53"/>
    </row>
    <row r="20" ht="24" customHeight="1" spans="1:7">
      <c r="A20" s="40"/>
      <c r="B20" s="40"/>
      <c r="C20" s="41"/>
      <c r="D20" s="42"/>
      <c r="E20" s="43"/>
      <c r="F20" s="44"/>
      <c r="G20" s="44"/>
    </row>
    <row r="21" ht="24" customHeight="1"/>
    <row r="22" ht="24" customHeight="1" spans="1:10">
      <c r="A22" s="45"/>
      <c r="B22" s="61" t="s">
        <v>38</v>
      </c>
      <c r="C22" s="61"/>
      <c r="D22" s="61"/>
      <c r="E22" s="61"/>
      <c r="F22" s="61"/>
      <c r="G22" s="61"/>
      <c r="H22" s="61"/>
      <c r="I22" s="61"/>
      <c r="J22" s="61"/>
    </row>
    <row r="23" ht="24" customHeight="1" spans="1:10">
      <c r="A23" s="45"/>
      <c r="B23" s="61"/>
      <c r="C23" s="61"/>
      <c r="D23" s="61"/>
      <c r="E23" s="61"/>
      <c r="F23" s="61"/>
      <c r="G23" s="61"/>
      <c r="H23" s="61"/>
      <c r="I23" s="61"/>
      <c r="J23" s="61"/>
    </row>
    <row r="24" ht="24" customHeight="1" spans="1:3">
      <c r="A24" s="47"/>
      <c r="B24" s="48"/>
      <c r="C24" s="49"/>
    </row>
    <row r="25" ht="24" customHeight="1" spans="1:3">
      <c r="A25" s="45"/>
      <c r="B25" s="48"/>
      <c r="C25" s="49"/>
    </row>
    <row r="26" ht="24" customHeight="1" spans="1:3">
      <c r="A26" s="45"/>
      <c r="B26" s="46"/>
      <c r="C26" s="46"/>
    </row>
    <row r="27" ht="24" customHeight="1" spans="1:3">
      <c r="A27" s="45"/>
      <c r="B27" s="46"/>
      <c r="C27" s="46"/>
    </row>
    <row r="28" ht="24" customHeight="1" spans="1:3">
      <c r="A28" s="45"/>
      <c r="B28" s="48"/>
      <c r="C28" s="49"/>
    </row>
    <row r="29" ht="24" customHeight="1" spans="1:3">
      <c r="A29" s="45"/>
      <c r="B29" s="45"/>
      <c r="C29" s="45"/>
    </row>
    <row r="30" ht="24" customHeight="1" spans="1:3">
      <c r="A30" s="47"/>
      <c r="B30" s="48"/>
      <c r="C30" s="49"/>
    </row>
    <row r="31" ht="24" customHeight="1" spans="1:3">
      <c r="A31" s="50"/>
      <c r="B31" s="45"/>
      <c r="C31" s="45"/>
    </row>
    <row r="32" ht="24" customHeight="1" spans="1:3">
      <c r="A32" s="47"/>
      <c r="B32" s="45"/>
      <c r="C32" s="45"/>
    </row>
    <row r="33" spans="1:3">
      <c r="A33" s="45"/>
      <c r="B33" s="45"/>
      <c r="C33" s="45"/>
    </row>
    <row r="34" spans="1:3">
      <c r="A34" s="47"/>
      <c r="B34" s="45"/>
      <c r="C34" s="45"/>
    </row>
    <row r="35" spans="1:3">
      <c r="A35" s="45"/>
      <c r="B35" s="45"/>
      <c r="C35" s="45"/>
    </row>
    <row r="36" spans="1:3">
      <c r="A36" s="45"/>
      <c r="B36" s="45"/>
      <c r="C36" s="45"/>
    </row>
    <row r="37" spans="1:3">
      <c r="A37" s="46"/>
      <c r="B37" s="46"/>
      <c r="C37" s="45"/>
    </row>
  </sheetData>
  <mergeCells count="16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  <mergeCell ref="B22:J23"/>
  </mergeCells>
  <pageMargins left="1.18110236220472" right="0.236220472440945" top="0.748031496062992" bottom="0.748031496062992" header="0.31496062992126" footer="0.31496062992126"/>
  <pageSetup paperSize="9" scale="2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70" zoomScaleNormal="70" workbookViewId="0">
      <selection activeCell="C20" sqref="C20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14.75" customWidth="1"/>
    <col min="8" max="8" width="17.75" customWidth="1"/>
    <col min="9" max="9" width="27.25" customWidth="1"/>
    <col min="10" max="10" width="55.125" customWidth="1"/>
  </cols>
  <sheetData>
    <row r="1" ht="20.25" spans="1:2">
      <c r="A1" s="3"/>
      <c r="B1" s="4"/>
    </row>
    <row r="2" ht="51.75" customHeight="1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26.25" customHeight="1" spans="1:10">
      <c r="A3" s="6" t="s">
        <v>41</v>
      </c>
      <c r="B3" s="6"/>
      <c r="C3" s="6"/>
      <c r="D3" s="6"/>
      <c r="E3" s="6"/>
      <c r="F3" s="6"/>
      <c r="G3" s="6"/>
      <c r="H3" s="6"/>
      <c r="I3" s="6"/>
      <c r="J3" s="6"/>
    </row>
    <row r="4" ht="25.5" customHeight="1" spans="1:10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</row>
    <row r="5" ht="20.25" customHeight="1" spans="1:10">
      <c r="A5" s="8" t="s">
        <v>3</v>
      </c>
      <c r="B5" s="9" t="s">
        <v>4</v>
      </c>
      <c r="C5" s="10" t="s">
        <v>5</v>
      </c>
      <c r="D5" s="11" t="s">
        <v>6</v>
      </c>
      <c r="E5" s="8" t="s">
        <v>7</v>
      </c>
      <c r="F5" s="8"/>
      <c r="G5" s="8" t="s">
        <v>8</v>
      </c>
      <c r="H5" s="8"/>
      <c r="I5" s="51" t="s">
        <v>9</v>
      </c>
      <c r="J5" s="51" t="s">
        <v>10</v>
      </c>
    </row>
    <row r="6" ht="40.5" spans="1:10">
      <c r="A6" s="8"/>
      <c r="B6" s="12"/>
      <c r="C6" s="10"/>
      <c r="D6" s="11"/>
      <c r="E6" s="13" t="s">
        <v>11</v>
      </c>
      <c r="F6" s="8" t="s">
        <v>42</v>
      </c>
      <c r="G6" s="13" t="s">
        <v>11</v>
      </c>
      <c r="H6" s="8" t="s">
        <v>42</v>
      </c>
      <c r="I6" s="51"/>
      <c r="J6" s="51"/>
    </row>
    <row r="7" ht="20.25" spans="1:10">
      <c r="A7" s="14" t="s">
        <v>13</v>
      </c>
      <c r="B7" s="15"/>
      <c r="C7" s="16"/>
      <c r="D7" s="17">
        <f>D8+D13</f>
        <v>59.8</v>
      </c>
      <c r="E7" s="18">
        <f>F7/D7</f>
        <v>0.665384615384615</v>
      </c>
      <c r="F7" s="17">
        <f>F8+F13</f>
        <v>39.79</v>
      </c>
      <c r="G7" s="18">
        <f>H7/D7</f>
        <v>0</v>
      </c>
      <c r="H7" s="17">
        <f>H8+H13+H19</f>
        <v>0</v>
      </c>
      <c r="I7" s="52"/>
      <c r="J7" s="53"/>
    </row>
    <row r="8" ht="29.25" customHeight="1" spans="1:10">
      <c r="A8" s="14" t="s">
        <v>14</v>
      </c>
      <c r="B8" s="15"/>
      <c r="C8" s="16"/>
      <c r="D8" s="17">
        <f>SUM(D9:D12)</f>
        <v>37</v>
      </c>
      <c r="E8" s="18">
        <f>F8/D8</f>
        <v>0.748648648648649</v>
      </c>
      <c r="F8" s="17">
        <f>SUM(F9:F12)</f>
        <v>27.7</v>
      </c>
      <c r="G8" s="18"/>
      <c r="H8" s="17">
        <f>H9+H10+H11+H12</f>
        <v>0</v>
      </c>
      <c r="I8" s="52"/>
      <c r="J8" s="53"/>
    </row>
    <row r="9" ht="42" customHeight="1" spans="1:10">
      <c r="A9" s="19">
        <v>1</v>
      </c>
      <c r="B9" s="19" t="s">
        <v>15</v>
      </c>
      <c r="C9" s="20" t="s">
        <v>16</v>
      </c>
      <c r="D9" s="21">
        <v>12</v>
      </c>
      <c r="E9" s="22">
        <f t="shared" ref="E9:E18" si="0">F9/D9</f>
        <v>0.66</v>
      </c>
      <c r="F9" s="21">
        <v>7.92</v>
      </c>
      <c r="G9" s="23">
        <f t="shared" ref="G9:G18" si="1">H9/D9</f>
        <v>0</v>
      </c>
      <c r="H9" s="24"/>
      <c r="I9" s="54"/>
      <c r="J9" s="55"/>
    </row>
    <row r="10" ht="40.5" customHeight="1" spans="1:10">
      <c r="A10" s="19">
        <v>2</v>
      </c>
      <c r="B10" s="19" t="s">
        <v>15</v>
      </c>
      <c r="C10" s="20" t="s">
        <v>17</v>
      </c>
      <c r="D10" s="21">
        <v>16</v>
      </c>
      <c r="E10" s="22">
        <f t="shared" si="0"/>
        <v>0.858125</v>
      </c>
      <c r="F10" s="21">
        <v>13.73</v>
      </c>
      <c r="G10" s="23">
        <f t="shared" si="1"/>
        <v>0</v>
      </c>
      <c r="H10" s="24"/>
      <c r="I10" s="54"/>
      <c r="J10" s="53"/>
    </row>
    <row r="11" ht="30.75" customHeight="1" spans="1:10">
      <c r="A11" s="19">
        <v>3</v>
      </c>
      <c r="B11" s="19" t="s">
        <v>15</v>
      </c>
      <c r="C11" s="20" t="s">
        <v>18</v>
      </c>
      <c r="D11" s="25">
        <v>3</v>
      </c>
      <c r="E11" s="22">
        <f t="shared" si="0"/>
        <v>0.726666666666667</v>
      </c>
      <c r="F11" s="25">
        <v>2.18</v>
      </c>
      <c r="G11" s="23">
        <f t="shared" si="1"/>
        <v>0</v>
      </c>
      <c r="H11" s="24"/>
      <c r="I11" s="54"/>
      <c r="J11" s="53"/>
    </row>
    <row r="12" ht="39" customHeight="1" spans="1:10">
      <c r="A12" s="19">
        <v>4</v>
      </c>
      <c r="B12" s="19" t="s">
        <v>19</v>
      </c>
      <c r="C12" s="20" t="s">
        <v>20</v>
      </c>
      <c r="D12" s="21">
        <v>6</v>
      </c>
      <c r="E12" s="22">
        <f t="shared" si="0"/>
        <v>0.645</v>
      </c>
      <c r="F12" s="25">
        <v>3.87</v>
      </c>
      <c r="G12" s="23">
        <f t="shared" si="1"/>
        <v>0</v>
      </c>
      <c r="H12" s="24"/>
      <c r="I12" s="54"/>
      <c r="J12" s="56" t="s">
        <v>21</v>
      </c>
    </row>
    <row r="13" ht="32.25" customHeight="1" spans="1:10">
      <c r="A13" s="26" t="s">
        <v>22</v>
      </c>
      <c r="B13" s="27"/>
      <c r="C13" s="28"/>
      <c r="D13" s="29">
        <f t="shared" ref="D13:H13" si="2">SUM(D14:D18)</f>
        <v>22.8</v>
      </c>
      <c r="E13" s="18">
        <f t="shared" si="0"/>
        <v>0.530263157894737</v>
      </c>
      <c r="F13" s="29">
        <f t="shared" si="2"/>
        <v>12.09</v>
      </c>
      <c r="G13" s="59">
        <f t="shared" si="1"/>
        <v>0</v>
      </c>
      <c r="H13" s="39">
        <f t="shared" si="2"/>
        <v>0</v>
      </c>
      <c r="I13" s="55"/>
      <c r="J13" s="53"/>
    </row>
    <row r="14" ht="35.25" customHeight="1" spans="1:10">
      <c r="A14" s="19">
        <v>1</v>
      </c>
      <c r="B14" s="19" t="s">
        <v>23</v>
      </c>
      <c r="C14" s="20" t="s">
        <v>24</v>
      </c>
      <c r="D14" s="21">
        <v>1</v>
      </c>
      <c r="E14" s="22">
        <f t="shared" si="0"/>
        <v>0.57</v>
      </c>
      <c r="F14" s="25">
        <v>0.57</v>
      </c>
      <c r="G14" s="23">
        <f t="shared" si="1"/>
        <v>0</v>
      </c>
      <c r="H14" s="24"/>
      <c r="I14" s="57"/>
      <c r="J14" s="56" t="s">
        <v>25</v>
      </c>
    </row>
    <row r="15" ht="26.25" customHeight="1" spans="1:10">
      <c r="A15" s="19">
        <v>2</v>
      </c>
      <c r="B15" s="19" t="s">
        <v>26</v>
      </c>
      <c r="C15" s="20" t="s">
        <v>27</v>
      </c>
      <c r="D15" s="21">
        <v>3</v>
      </c>
      <c r="E15" s="22">
        <f t="shared" si="0"/>
        <v>0.863333333333333</v>
      </c>
      <c r="F15" s="25">
        <v>2.59</v>
      </c>
      <c r="G15" s="23">
        <f t="shared" si="1"/>
        <v>0</v>
      </c>
      <c r="H15" s="24"/>
      <c r="I15" s="55"/>
      <c r="J15" s="53"/>
    </row>
    <row r="16" ht="42" customHeight="1" spans="1:10">
      <c r="A16" s="19">
        <v>3</v>
      </c>
      <c r="B16" s="31" t="s">
        <v>28</v>
      </c>
      <c r="C16" s="32" t="s">
        <v>29</v>
      </c>
      <c r="D16" s="25">
        <v>5.8</v>
      </c>
      <c r="E16" s="22">
        <f t="shared" si="0"/>
        <v>0.203448275862069</v>
      </c>
      <c r="F16" s="25">
        <v>1.18</v>
      </c>
      <c r="G16" s="23">
        <f t="shared" si="1"/>
        <v>0</v>
      </c>
      <c r="H16" s="24"/>
      <c r="I16" s="56" t="s">
        <v>30</v>
      </c>
      <c r="J16" s="56" t="s">
        <v>31</v>
      </c>
    </row>
    <row r="17" ht="30" customHeight="1" spans="1:10">
      <c r="A17" s="19">
        <v>4</v>
      </c>
      <c r="B17" s="35" t="s">
        <v>32</v>
      </c>
      <c r="C17" s="36" t="s">
        <v>33</v>
      </c>
      <c r="D17" s="25">
        <v>10</v>
      </c>
      <c r="E17" s="22">
        <f t="shared" si="0"/>
        <v>0.55</v>
      </c>
      <c r="F17" s="25">
        <v>5.5</v>
      </c>
      <c r="G17" s="23">
        <f t="shared" si="1"/>
        <v>0</v>
      </c>
      <c r="H17" s="24"/>
      <c r="I17" s="55"/>
      <c r="J17" s="58" t="s">
        <v>34</v>
      </c>
    </row>
    <row r="18" ht="26.25" customHeight="1" spans="1:10">
      <c r="A18" s="35">
        <v>5</v>
      </c>
      <c r="B18" s="35" t="s">
        <v>35</v>
      </c>
      <c r="C18" s="20" t="s">
        <v>43</v>
      </c>
      <c r="D18" s="21">
        <v>3</v>
      </c>
      <c r="E18" s="22">
        <f t="shared" si="0"/>
        <v>0.75</v>
      </c>
      <c r="F18" s="25">
        <v>2.25</v>
      </c>
      <c r="G18" s="23">
        <f t="shared" si="1"/>
        <v>0</v>
      </c>
      <c r="H18" s="24"/>
      <c r="I18" s="55"/>
      <c r="J18" s="53"/>
    </row>
    <row r="19" ht="24" customHeight="1" spans="1:10">
      <c r="A19" s="26" t="s">
        <v>36</v>
      </c>
      <c r="B19" s="27"/>
      <c r="C19" s="28"/>
      <c r="D19" s="37" t="s">
        <v>37</v>
      </c>
      <c r="E19" s="37" t="s">
        <v>37</v>
      </c>
      <c r="F19" s="37" t="s">
        <v>37</v>
      </c>
      <c r="G19" s="60"/>
      <c r="H19" s="39"/>
      <c r="I19" s="55"/>
      <c r="J19" s="53"/>
    </row>
    <row r="20" ht="24" customHeight="1" spans="1:7">
      <c r="A20" s="40"/>
      <c r="B20" s="40"/>
      <c r="C20" s="41"/>
      <c r="D20" s="42"/>
      <c r="E20" s="43"/>
      <c r="F20" s="44"/>
      <c r="G20" s="44"/>
    </row>
    <row r="21" ht="24" customHeight="1"/>
    <row r="22" ht="24" customHeight="1" spans="1:3">
      <c r="A22" s="45"/>
      <c r="B22" s="46"/>
      <c r="C22" s="46"/>
    </row>
    <row r="23" ht="24" customHeight="1" spans="1:3">
      <c r="A23" s="45"/>
      <c r="B23" s="46"/>
      <c r="C23" s="46"/>
    </row>
    <row r="24" ht="24" customHeight="1" spans="1:3">
      <c r="A24" s="47"/>
      <c r="B24" s="48"/>
      <c r="C24" s="49"/>
    </row>
    <row r="25" ht="24" customHeight="1" spans="1:3">
      <c r="A25" s="45"/>
      <c r="B25" s="48"/>
      <c r="C25" s="49"/>
    </row>
    <row r="26" ht="24" customHeight="1" spans="1:3">
      <c r="A26" s="45"/>
      <c r="B26" s="46"/>
      <c r="C26" s="46"/>
    </row>
    <row r="27" ht="24" customHeight="1" spans="1:3">
      <c r="A27" s="45"/>
      <c r="B27" s="46"/>
      <c r="C27" s="46"/>
    </row>
    <row r="28" ht="24" customHeight="1" spans="1:3">
      <c r="A28" s="45"/>
      <c r="B28" s="48"/>
      <c r="C28" s="49"/>
    </row>
    <row r="29" ht="24" customHeight="1" spans="1:3">
      <c r="A29" s="45"/>
      <c r="B29" s="45"/>
      <c r="C29" s="45"/>
    </row>
    <row r="30" ht="24" customHeight="1" spans="1:3">
      <c r="A30" s="47"/>
      <c r="B30" s="48"/>
      <c r="C30" s="49"/>
    </row>
    <row r="31" ht="24" customHeight="1" spans="1:3">
      <c r="A31" s="50"/>
      <c r="B31" s="45"/>
      <c r="C31" s="45"/>
    </row>
    <row r="32" ht="24" customHeight="1" spans="1:3">
      <c r="A32" s="47"/>
      <c r="B32" s="45"/>
      <c r="C32" s="45"/>
    </row>
    <row r="33" spans="1:3">
      <c r="A33" s="45"/>
      <c r="B33" s="45"/>
      <c r="C33" s="45"/>
    </row>
    <row r="34" spans="1:3">
      <c r="A34" s="47"/>
      <c r="B34" s="45"/>
      <c r="C34" s="45"/>
    </row>
    <row r="35" spans="1:3">
      <c r="A35" s="45"/>
      <c r="B35" s="45"/>
      <c r="C35" s="45"/>
    </row>
    <row r="36" spans="1:3">
      <c r="A36" s="45"/>
      <c r="B36" s="45"/>
      <c r="C36" s="45"/>
    </row>
    <row r="37" spans="1:3">
      <c r="A37" s="46"/>
      <c r="B37" s="46"/>
      <c r="C37" s="45"/>
    </row>
  </sheetData>
  <mergeCells count="15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</mergeCells>
  <pageMargins left="1.18110236220472" right="0.236220472440945" top="0.748031496062992" bottom="0.748031496062992" header="0.31496062992126" footer="0.31496062992126"/>
  <pageSetup paperSize="9" scale="2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70" zoomScaleNormal="70" workbookViewId="0">
      <selection activeCell="D19" sqref="D19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14.75" customWidth="1"/>
    <col min="8" max="8" width="17.75" customWidth="1"/>
    <col min="9" max="9" width="27.25" customWidth="1"/>
    <col min="10" max="10" width="55.125" customWidth="1"/>
  </cols>
  <sheetData>
    <row r="1" ht="20.25" spans="1:2">
      <c r="A1" s="3"/>
      <c r="B1" s="4"/>
    </row>
    <row r="2" ht="51.75" customHeight="1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26.25" customHeight="1" spans="1:10">
      <c r="A3" s="6" t="s">
        <v>44</v>
      </c>
      <c r="B3" s="6"/>
      <c r="C3" s="6"/>
      <c r="D3" s="6"/>
      <c r="E3" s="6"/>
      <c r="F3" s="6"/>
      <c r="G3" s="6"/>
      <c r="H3" s="6"/>
      <c r="I3" s="6"/>
      <c r="J3" s="6"/>
    </row>
    <row r="4" ht="25.5" customHeight="1" spans="1:10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</row>
    <row r="5" ht="20.25" customHeight="1" spans="1:10">
      <c r="A5" s="8" t="s">
        <v>3</v>
      </c>
      <c r="B5" s="9" t="s">
        <v>4</v>
      </c>
      <c r="C5" s="10" t="s">
        <v>5</v>
      </c>
      <c r="D5" s="11" t="s">
        <v>6</v>
      </c>
      <c r="E5" s="8" t="s">
        <v>7</v>
      </c>
      <c r="F5" s="8"/>
      <c r="G5" s="8" t="s">
        <v>8</v>
      </c>
      <c r="H5" s="8"/>
      <c r="I5" s="51" t="s">
        <v>9</v>
      </c>
      <c r="J5" s="51" t="s">
        <v>10</v>
      </c>
    </row>
    <row r="6" ht="40.5" spans="1:10">
      <c r="A6" s="8"/>
      <c r="B6" s="12"/>
      <c r="C6" s="10"/>
      <c r="D6" s="11"/>
      <c r="E6" s="13" t="s">
        <v>11</v>
      </c>
      <c r="F6" s="8" t="s">
        <v>45</v>
      </c>
      <c r="G6" s="13" t="s">
        <v>11</v>
      </c>
      <c r="H6" s="8" t="s">
        <v>45</v>
      </c>
      <c r="I6" s="51"/>
      <c r="J6" s="51"/>
    </row>
    <row r="7" ht="20.25" spans="1:10">
      <c r="A7" s="14" t="s">
        <v>13</v>
      </c>
      <c r="B7" s="15"/>
      <c r="C7" s="16"/>
      <c r="D7" s="17">
        <f>D8+D13</f>
        <v>59.8</v>
      </c>
      <c r="E7" s="18">
        <f>F7/D7</f>
        <v>0.647324414715719</v>
      </c>
      <c r="F7" s="17">
        <f>F8+F13</f>
        <v>38.71</v>
      </c>
      <c r="G7" s="18">
        <f>H7/D7</f>
        <v>0.653846153846154</v>
      </c>
      <c r="H7" s="17">
        <f>H8+H13+H19</f>
        <v>39.1</v>
      </c>
      <c r="I7" s="52"/>
      <c r="J7" s="53"/>
    </row>
    <row r="8" ht="29.25" customHeight="1" spans="1:10">
      <c r="A8" s="14" t="s">
        <v>14</v>
      </c>
      <c r="B8" s="15"/>
      <c r="C8" s="16"/>
      <c r="D8" s="17">
        <f>SUM(D9:D12)</f>
        <v>37</v>
      </c>
      <c r="E8" s="18">
        <f>F8/D8</f>
        <v>0.731081081081081</v>
      </c>
      <c r="F8" s="17">
        <f>SUM(F9:F12)</f>
        <v>27.05</v>
      </c>
      <c r="G8" s="18"/>
      <c r="H8" s="17">
        <f>H9+H10+H11+H12</f>
        <v>26.5</v>
      </c>
      <c r="I8" s="52"/>
      <c r="J8" s="53"/>
    </row>
    <row r="9" ht="42" customHeight="1" spans="1:10">
      <c r="A9" s="19">
        <v>1</v>
      </c>
      <c r="B9" s="19" t="s">
        <v>15</v>
      </c>
      <c r="C9" s="20" t="s">
        <v>16</v>
      </c>
      <c r="D9" s="21">
        <v>12</v>
      </c>
      <c r="E9" s="22">
        <f t="shared" ref="E9:E12" si="0">F9/D9</f>
        <v>0.653333333333333</v>
      </c>
      <c r="F9" s="21">
        <v>7.84</v>
      </c>
      <c r="G9" s="23">
        <f t="shared" ref="G9:G12" si="1">H9/D9</f>
        <v>0.641666666666667</v>
      </c>
      <c r="H9" s="24">
        <v>7.7</v>
      </c>
      <c r="I9" s="54"/>
      <c r="J9" s="55"/>
    </row>
    <row r="10" ht="40.5" customHeight="1" spans="1:10">
      <c r="A10" s="19">
        <v>2</v>
      </c>
      <c r="B10" s="19" t="s">
        <v>15</v>
      </c>
      <c r="C10" s="20" t="s">
        <v>17</v>
      </c>
      <c r="D10" s="21">
        <v>16</v>
      </c>
      <c r="E10" s="22">
        <f t="shared" si="0"/>
        <v>0.855</v>
      </c>
      <c r="F10" s="21">
        <v>13.68</v>
      </c>
      <c r="G10" s="23">
        <f t="shared" si="1"/>
        <v>0.85</v>
      </c>
      <c r="H10" s="24">
        <v>13.6</v>
      </c>
      <c r="I10" s="54"/>
      <c r="J10" s="53"/>
    </row>
    <row r="11" ht="30.75" customHeight="1" spans="1:10">
      <c r="A11" s="19">
        <v>3</v>
      </c>
      <c r="B11" s="19" t="s">
        <v>15</v>
      </c>
      <c r="C11" s="20" t="s">
        <v>18</v>
      </c>
      <c r="D11" s="25">
        <v>3</v>
      </c>
      <c r="E11" s="22">
        <f t="shared" si="0"/>
        <v>0.66</v>
      </c>
      <c r="F11" s="25">
        <v>1.98</v>
      </c>
      <c r="G11" s="23">
        <f t="shared" si="1"/>
        <v>0.666666666666667</v>
      </c>
      <c r="H11" s="24">
        <v>2</v>
      </c>
      <c r="I11" s="54"/>
      <c r="J11" s="53"/>
    </row>
    <row r="12" ht="39" customHeight="1" spans="1:10">
      <c r="A12" s="19">
        <v>4</v>
      </c>
      <c r="B12" s="19" t="s">
        <v>19</v>
      </c>
      <c r="C12" s="20" t="s">
        <v>20</v>
      </c>
      <c r="D12" s="21">
        <v>6</v>
      </c>
      <c r="E12" s="22">
        <f t="shared" si="0"/>
        <v>0.591666666666667</v>
      </c>
      <c r="F12" s="25">
        <v>3.55</v>
      </c>
      <c r="G12" s="23">
        <f t="shared" si="1"/>
        <v>0.533333333333333</v>
      </c>
      <c r="H12" s="24">
        <v>3.2</v>
      </c>
      <c r="I12" s="54"/>
      <c r="J12" s="56" t="s">
        <v>21</v>
      </c>
    </row>
    <row r="13" ht="32.25" customHeight="1" spans="1:10">
      <c r="A13" s="26" t="s">
        <v>22</v>
      </c>
      <c r="B13" s="27"/>
      <c r="C13" s="28"/>
      <c r="D13" s="29">
        <f>SUM(D14:D18)</f>
        <v>22.8</v>
      </c>
      <c r="E13" s="18">
        <f t="shared" ref="E13:E18" si="2">F13/D13</f>
        <v>0.51140350877193</v>
      </c>
      <c r="F13" s="29">
        <f>SUM(F14:F18)</f>
        <v>11.66</v>
      </c>
      <c r="G13" s="30"/>
      <c r="H13" s="29">
        <f>H14+H15+H16+H17+H18</f>
        <v>12.6</v>
      </c>
      <c r="I13" s="55"/>
      <c r="J13" s="53"/>
    </row>
    <row r="14" ht="35.25" customHeight="1" spans="1:10">
      <c r="A14" s="19">
        <v>1</v>
      </c>
      <c r="B14" s="19" t="s">
        <v>23</v>
      </c>
      <c r="C14" s="20" t="s">
        <v>24</v>
      </c>
      <c r="D14" s="21">
        <v>1</v>
      </c>
      <c r="E14" s="22">
        <f t="shared" si="2"/>
        <v>0.57</v>
      </c>
      <c r="F14" s="25">
        <v>0.57</v>
      </c>
      <c r="G14" s="23">
        <f t="shared" ref="G14:G18" si="3">H14/D14</f>
        <v>0.6</v>
      </c>
      <c r="H14" s="24">
        <v>0.6</v>
      </c>
      <c r="I14" s="57"/>
      <c r="J14" s="56" t="s">
        <v>25</v>
      </c>
    </row>
    <row r="15" ht="26.25" customHeight="1" spans="1:10">
      <c r="A15" s="19">
        <v>2</v>
      </c>
      <c r="B15" s="19" t="s">
        <v>26</v>
      </c>
      <c r="C15" s="20" t="s">
        <v>27</v>
      </c>
      <c r="D15" s="21">
        <v>3</v>
      </c>
      <c r="E15" s="22">
        <f t="shared" si="2"/>
        <v>0.843333333333333</v>
      </c>
      <c r="F15" s="25">
        <v>2.53</v>
      </c>
      <c r="G15" s="23">
        <f t="shared" si="3"/>
        <v>0.833333333333333</v>
      </c>
      <c r="H15" s="24">
        <v>2.5</v>
      </c>
      <c r="I15" s="55"/>
      <c r="J15" s="53"/>
    </row>
    <row r="16" ht="42" customHeight="1" spans="1:10">
      <c r="A16" s="19">
        <v>3</v>
      </c>
      <c r="B16" s="31" t="s">
        <v>28</v>
      </c>
      <c r="C16" s="32" t="s">
        <v>29</v>
      </c>
      <c r="D16" s="25">
        <v>5.8</v>
      </c>
      <c r="E16" s="22">
        <f t="shared" si="2"/>
        <v>0.2</v>
      </c>
      <c r="F16" s="25">
        <v>1.16</v>
      </c>
      <c r="G16" s="33">
        <f t="shared" si="3"/>
        <v>0.413793103448276</v>
      </c>
      <c r="H16" s="34">
        <v>2.4</v>
      </c>
      <c r="I16" s="56" t="s">
        <v>30</v>
      </c>
      <c r="J16" s="56" t="s">
        <v>31</v>
      </c>
    </row>
    <row r="17" ht="30" customHeight="1" spans="1:10">
      <c r="A17" s="19">
        <v>4</v>
      </c>
      <c r="B17" s="35" t="s">
        <v>32</v>
      </c>
      <c r="C17" s="36" t="s">
        <v>33</v>
      </c>
      <c r="D17" s="25">
        <v>10</v>
      </c>
      <c r="E17" s="22">
        <f t="shared" si="2"/>
        <v>0.525</v>
      </c>
      <c r="F17" s="25">
        <v>5.25</v>
      </c>
      <c r="G17" s="23">
        <f t="shared" si="3"/>
        <v>0.5</v>
      </c>
      <c r="H17" s="24">
        <v>5</v>
      </c>
      <c r="I17" s="55"/>
      <c r="J17" s="58" t="s">
        <v>34</v>
      </c>
    </row>
    <row r="18" ht="26.25" customHeight="1" spans="1:10">
      <c r="A18" s="35">
        <v>5</v>
      </c>
      <c r="B18" s="35" t="s">
        <v>35</v>
      </c>
      <c r="C18" s="20" t="s">
        <v>43</v>
      </c>
      <c r="D18" s="21">
        <v>3</v>
      </c>
      <c r="E18" s="22">
        <f t="shared" si="2"/>
        <v>0.716666666666667</v>
      </c>
      <c r="F18" s="25">
        <v>2.15</v>
      </c>
      <c r="G18" s="23">
        <f t="shared" si="3"/>
        <v>0.7</v>
      </c>
      <c r="H18" s="24">
        <v>2.1</v>
      </c>
      <c r="I18" s="55"/>
      <c r="J18" s="53"/>
    </row>
    <row r="19" ht="24" customHeight="1" spans="1:10">
      <c r="A19" s="26" t="s">
        <v>36</v>
      </c>
      <c r="B19" s="27"/>
      <c r="C19" s="28"/>
      <c r="D19" s="37" t="s">
        <v>37</v>
      </c>
      <c r="E19" s="37" t="s">
        <v>37</v>
      </c>
      <c r="F19" s="37" t="s">
        <v>37</v>
      </c>
      <c r="G19" s="38"/>
      <c r="H19" s="39"/>
      <c r="I19" s="55"/>
      <c r="J19" s="53"/>
    </row>
    <row r="20" ht="24" customHeight="1" spans="1:7">
      <c r="A20" s="40"/>
      <c r="B20" s="40"/>
      <c r="C20" s="41"/>
      <c r="D20" s="42"/>
      <c r="E20" s="43"/>
      <c r="F20" s="44"/>
      <c r="G20" s="44"/>
    </row>
    <row r="21" ht="24" customHeight="1"/>
    <row r="22" ht="24" customHeight="1" spans="1:3">
      <c r="A22" s="45"/>
      <c r="B22" s="46"/>
      <c r="C22" s="46"/>
    </row>
    <row r="23" ht="24" customHeight="1" spans="1:3">
      <c r="A23" s="45"/>
      <c r="B23" s="46"/>
      <c r="C23" s="46"/>
    </row>
    <row r="24" ht="24" customHeight="1" spans="1:3">
      <c r="A24" s="47"/>
      <c r="B24" s="48"/>
      <c r="C24" s="49"/>
    </row>
    <row r="25" ht="24" customHeight="1" spans="1:3">
      <c r="A25" s="45"/>
      <c r="B25" s="48"/>
      <c r="C25" s="49"/>
    </row>
    <row r="26" ht="24" customHeight="1" spans="1:3">
      <c r="A26" s="45"/>
      <c r="B26" s="46"/>
      <c r="C26" s="46"/>
    </row>
    <row r="27" ht="24" customHeight="1" spans="1:3">
      <c r="A27" s="45"/>
      <c r="B27" s="46"/>
      <c r="C27" s="46"/>
    </row>
    <row r="28" ht="24" customHeight="1" spans="1:3">
      <c r="A28" s="45"/>
      <c r="B28" s="48"/>
      <c r="C28" s="49"/>
    </row>
    <row r="29" ht="24" customHeight="1" spans="1:3">
      <c r="A29" s="45"/>
      <c r="B29" s="45"/>
      <c r="C29" s="45"/>
    </row>
    <row r="30" ht="24" customHeight="1" spans="1:3">
      <c r="A30" s="47"/>
      <c r="B30" s="48"/>
      <c r="C30" s="49"/>
    </row>
    <row r="31" ht="24" customHeight="1" spans="1:3">
      <c r="A31" s="50"/>
      <c r="B31" s="45"/>
      <c r="C31" s="45"/>
    </row>
    <row r="32" ht="24" customHeight="1" spans="1:3">
      <c r="A32" s="47"/>
      <c r="B32" s="45"/>
      <c r="C32" s="45"/>
    </row>
    <row r="33" spans="1:3">
      <c r="A33" s="45"/>
      <c r="B33" s="45"/>
      <c r="C33" s="45"/>
    </row>
    <row r="34" spans="1:3">
      <c r="A34" s="47"/>
      <c r="B34" s="45"/>
      <c r="C34" s="45"/>
    </row>
    <row r="35" spans="1:3">
      <c r="A35" s="45"/>
      <c r="B35" s="45"/>
      <c r="C35" s="45"/>
    </row>
    <row r="36" spans="1:3">
      <c r="A36" s="45"/>
      <c r="B36" s="45"/>
      <c r="C36" s="45"/>
    </row>
    <row r="37" spans="1:3">
      <c r="A37" s="46"/>
      <c r="B37" s="46"/>
      <c r="C37" s="45"/>
    </row>
  </sheetData>
  <mergeCells count="15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</mergeCells>
  <pageMargins left="1.18110236220472" right="0.236220472440945" top="0.748031496062992" bottom="0.748031496062992" header="0.31496062992126" footer="0.31496062992126"/>
  <pageSetup paperSize="9" scale="2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8月第四周</vt:lpstr>
      <vt:lpstr>8月第三周</vt:lpstr>
      <vt:lpstr>8月第二周 </vt:lpstr>
      <vt:lpstr>8月第一周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QDD</cp:lastModifiedBy>
  <dcterms:created xsi:type="dcterms:W3CDTF">2020-05-20T01:21:00Z</dcterms:created>
  <cp:lastPrinted>2020-12-30T01:20:00Z</cp:lastPrinted>
  <dcterms:modified xsi:type="dcterms:W3CDTF">2021-01-05T01:01:19Z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