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12月第四周" sheetId="32" r:id="rId1"/>
    <sheet name="12月第三周" sheetId="31" r:id="rId2"/>
    <sheet name="12月第一周" sheetId="30" r:id="rId3"/>
    <sheet name="11月第四周" sheetId="29" r:id="rId4"/>
    <sheet name="11月第三周 " sheetId="28" r:id="rId5"/>
    <sheet name="11月第二周" sheetId="27" r:id="rId6"/>
    <sheet name="10月第四周" sheetId="26" r:id="rId7"/>
    <sheet name="10月第三周" sheetId="25" r:id="rId8"/>
    <sheet name="10月第二周" sheetId="24" r:id="rId9"/>
    <sheet name="10月第一周" sheetId="23" r:id="rId10"/>
    <sheet name="9月第四周" sheetId="22" r:id="rId11"/>
    <sheet name="9月第三周 " sheetId="21" r:id="rId12"/>
    <sheet name="9月第二周" sheetId="20" r:id="rId13"/>
    <sheet name="9月第一周" sheetId="19" r:id="rId14"/>
    <sheet name="8月第四周" sheetId="18" r:id="rId15"/>
    <sheet name="8月第三周" sheetId="17" r:id="rId16"/>
    <sheet name="8月第二周 " sheetId="16" r:id="rId17"/>
    <sheet name="8月第一周 " sheetId="15" r:id="rId18"/>
    <sheet name="7月第五周" sheetId="14" r:id="rId19"/>
    <sheet name="7月第四周" sheetId="13" r:id="rId20"/>
    <sheet name="7月第三周 " sheetId="12" r:id="rId21"/>
    <sheet name="7月第二周" sheetId="11" r:id="rId22"/>
    <sheet name="7月第一周 " sheetId="10" r:id="rId23"/>
    <sheet name="6月第四周" sheetId="9" r:id="rId24"/>
    <sheet name="6月第三周" sheetId="8" r:id="rId25"/>
    <sheet name="6月第二周 " sheetId="7" r:id="rId26"/>
    <sheet name="6月第一周" sheetId="6" r:id="rId27"/>
    <sheet name="5月第四周" sheetId="5" r:id="rId28"/>
    <sheet name="5月第三周" sheetId="3" r:id="rId29"/>
    <sheet name="5月第二周" sheetId="4" r:id="rId30"/>
  </sheets>
  <calcPr calcId="144525"/>
</workbook>
</file>

<file path=xl/sharedStrings.xml><?xml version="1.0" encoding="utf-8"?>
<sst xmlns="http://schemas.openxmlformats.org/spreadsheetml/2006/main" count="1390" uniqueCount="158">
  <si>
    <t>2020年度市级（水务）重大项目投资进展情况表</t>
  </si>
  <si>
    <t>（截至12月27日）</t>
  </si>
  <si>
    <t xml:space="preserve">        注备：带▲标志的为省级重点项目                  单位：亿元</t>
  </si>
  <si>
    <t>序号</t>
  </si>
  <si>
    <t>责任单位</t>
  </si>
  <si>
    <t>项目名称</t>
  </si>
  <si>
    <t>年度计划</t>
  </si>
  <si>
    <t>完成率</t>
  </si>
  <si>
    <t>1-52周累计完成投资</t>
  </si>
  <si>
    <t>数据差异原因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</si>
  <si>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</si>
  <si>
    <t>总计：</t>
  </si>
  <si>
    <t>一、市级项目</t>
  </si>
  <si>
    <t>市碧水集团</t>
  </si>
  <si>
    <r>
      <rPr>
        <sz val="16"/>
        <color theme="1"/>
        <rFont val="仿宋"/>
        <charset val="134"/>
      </rPr>
      <t>南湖水环境提升工程</t>
    </r>
    <r>
      <rPr>
        <b/>
        <sz val="16"/>
        <color theme="1"/>
        <rFont val="楷体"/>
        <charset val="134"/>
      </rPr>
      <t>（▲）</t>
    </r>
  </si>
  <si>
    <r>
      <rPr>
        <sz val="16"/>
        <color theme="1"/>
        <rFont val="仿宋"/>
        <charset val="134"/>
      </rPr>
      <t>黄孝河、机场河水环境综合治理（二期）工程</t>
    </r>
    <r>
      <rPr>
        <b/>
        <sz val="16"/>
        <color theme="1"/>
        <rFont val="楷体"/>
        <charset val="134"/>
      </rPr>
      <t>（▲）</t>
    </r>
  </si>
  <si>
    <t>市水务局</t>
  </si>
  <si>
    <t>湖溪河综合整治工程</t>
  </si>
  <si>
    <t>市城投公司</t>
  </si>
  <si>
    <t>黄家湖污水处理厂（三期）扩建工程</t>
  </si>
  <si>
    <t>二、区级项目</t>
  </si>
  <si>
    <t>硚口区</t>
  </si>
  <si>
    <t>汉江湾生态综合治理市政排水工程（一期）</t>
  </si>
  <si>
    <t>新洲区</t>
  </si>
  <si>
    <t>阳逻二水厂新建工程</t>
  </si>
  <si>
    <t>江夏区</t>
  </si>
  <si>
    <t>清水入江项目</t>
  </si>
  <si>
    <t>1.征地拆迁进展缓慢；
2.由于方案调整优化，项目审批进度滞后。</t>
  </si>
  <si>
    <t>经开区</t>
  </si>
  <si>
    <r>
      <rPr>
        <sz val="16"/>
        <rFont val="仿宋"/>
        <charset val="134"/>
      </rPr>
      <t>马影河综合整治（一期）</t>
    </r>
    <r>
      <rPr>
        <b/>
        <sz val="16"/>
        <rFont val="楷体"/>
        <charset val="134"/>
      </rPr>
      <t>（▲）</t>
    </r>
  </si>
  <si>
    <t>蔡甸区</t>
  </si>
  <si>
    <t>三、市级重大前期项目前期工作投资</t>
  </si>
  <si>
    <t>——</t>
  </si>
  <si>
    <t>（截至12月18日）</t>
  </si>
  <si>
    <t>1-51周累计完成投资</t>
  </si>
  <si>
    <t>1.该项目复工复产较晚，工期延误时间较长；
2.征地拆迁进展缓慢；
3.由于方案调整优化，项目审批进度滞后。</t>
  </si>
  <si>
    <t>（截至12月4日）</t>
  </si>
  <si>
    <t>1-49周累计完成投资</t>
  </si>
  <si>
    <t>（截至11月27日）</t>
  </si>
  <si>
    <t>1-48周累计完成投资</t>
  </si>
  <si>
    <t>（截至11月20日）</t>
  </si>
  <si>
    <t>1-47周累计完成投资</t>
  </si>
  <si>
    <t>全市城建重点工程目录共计23个，年度计划85.32亿元，截至11月12日，累计完成投资69.23亿元，完成率81.14%。其中，完成率低于50%的项目如下列表。</t>
  </si>
  <si>
    <t>总投资</t>
  </si>
  <si>
    <t>本年计划完成投资(万元)</t>
  </si>
  <si>
    <t>截止目前本年已完成投资(万元)</t>
  </si>
  <si>
    <t>完成占比</t>
  </si>
  <si>
    <t>碧水集团</t>
  </si>
  <si>
    <t>青山港引水口引水水质净化工程</t>
  </si>
  <si>
    <t>朱家老港综合整治工程</t>
  </si>
  <si>
    <t>（汉口、洪山、汉阳）水体淤泥处置工程</t>
  </si>
  <si>
    <t>南湖流域治理项目-南湖茶山刘片区污水快速通道示范工程</t>
  </si>
  <si>
    <t>黄孝河、机场河流域水环境治理项目-黄孝河机场河水环境治理三期工程</t>
  </si>
  <si>
    <t>汤逊湖流域治理项目-汤逊湖流域综合治理项目一期工程</t>
  </si>
  <si>
    <t>洪山区</t>
  </si>
  <si>
    <t>东港（汤逊湖~青菱河通道）整治工程</t>
  </si>
  <si>
    <t>（截至11月13日）</t>
  </si>
  <si>
    <t>1-46周累计完成投资</t>
  </si>
  <si>
    <t>全市城建重点工程目录共计23个，年度计划85.32亿元，截至10月22日，累计完成投资60.18亿元，完成率70.53%。其中，完成率低于50%的项目如下列表。</t>
  </si>
  <si>
    <t>（截至10月31日）</t>
  </si>
  <si>
    <t>1-44周累计完成投资</t>
  </si>
  <si>
    <r>
      <rPr>
        <sz val="20"/>
        <color theme="1"/>
        <rFont val="楷体"/>
        <charset val="134"/>
      </rPr>
      <t>（截至10月</t>
    </r>
    <r>
      <rPr>
        <sz val="20"/>
        <color theme="1"/>
        <rFont val="楷体"/>
        <charset val="134"/>
      </rPr>
      <t>23日）</t>
    </r>
  </si>
  <si>
    <t>填报单位：武汉市水务局        注备：带▲标志的为省级重点项目                  单位：亿元</t>
  </si>
  <si>
    <r>
      <rPr>
        <b/>
        <sz val="16"/>
        <color rgb="FF000000"/>
        <rFont val="宋体"/>
        <charset val="134"/>
      </rPr>
      <t>1-4</t>
    </r>
    <r>
      <rPr>
        <b/>
        <sz val="16"/>
        <color rgb="FF000000"/>
        <rFont val="宋体"/>
        <charset val="134"/>
      </rPr>
      <t>3</t>
    </r>
    <r>
      <rPr>
        <b/>
        <sz val="16"/>
        <color rgb="FF000000"/>
        <rFont val="宋体"/>
        <charset val="134"/>
      </rPr>
      <t>周累计完成投资</t>
    </r>
  </si>
  <si>
    <t>1.受新冠疫情的影响，该项目前期无法复工复产，工期延误时间较长；
2.征地拆迁进展缓慢；
3.由于方案调整优化，项目审批进度略有滞后。</t>
  </si>
  <si>
    <r>
      <rPr>
        <sz val="20"/>
        <color theme="1"/>
        <rFont val="楷体"/>
        <charset val="134"/>
      </rPr>
      <t>（截至10月15</t>
    </r>
    <r>
      <rPr>
        <sz val="20"/>
        <color theme="1"/>
        <rFont val="楷体"/>
        <charset val="134"/>
      </rPr>
      <t>日）</t>
    </r>
  </si>
  <si>
    <t>1-42周累计完成投资</t>
  </si>
  <si>
    <t>全市城建重点工程目录共计23个，年度计划85.32亿元，截至10月9日，累计完成投资58.37亿元，完成率68.41%。其中，完成率低于50%的项目有项目名称+（完成率%）、项目名称+（完成率%）。</t>
  </si>
  <si>
    <t>四水类别</t>
  </si>
  <si>
    <t>完成占比（%）</t>
  </si>
  <si>
    <t>计划开工时间</t>
  </si>
  <si>
    <r>
      <rPr>
        <sz val="20"/>
        <color theme="1"/>
        <rFont val="楷体"/>
        <charset val="134"/>
      </rPr>
      <t>（截至10月8</t>
    </r>
    <r>
      <rPr>
        <sz val="20"/>
        <color theme="1"/>
        <rFont val="楷体"/>
        <charset val="134"/>
      </rPr>
      <t>日）</t>
    </r>
  </si>
  <si>
    <t>1-41周累计完成投资</t>
  </si>
  <si>
    <r>
      <rPr>
        <sz val="20"/>
        <color theme="1"/>
        <rFont val="楷体"/>
        <charset val="134"/>
      </rPr>
      <t>（截至9月</t>
    </r>
    <r>
      <rPr>
        <sz val="20"/>
        <color theme="1"/>
        <rFont val="楷体"/>
        <charset val="134"/>
      </rPr>
      <t>30</t>
    </r>
    <r>
      <rPr>
        <sz val="20"/>
        <color theme="1"/>
        <rFont val="楷体"/>
        <charset val="134"/>
      </rPr>
      <t>日）</t>
    </r>
  </si>
  <si>
    <t>1-39周累计完成投资</t>
  </si>
  <si>
    <t>全市城建重点工程目录共计23个，年度计划85.32亿元，截至9月17日，累计完成投资51.22亿元，完成率60.03%。其中，完成率低于50%的项目有项目名称+（完成率%）、项目名称+（完成率%）。</t>
  </si>
  <si>
    <t>排涝</t>
  </si>
  <si>
    <t>蔡甸区东部区域清水入江项目</t>
  </si>
  <si>
    <t>治污</t>
  </si>
  <si>
    <t>武昌区八铺街堤（鹦鹉洲大桥至杨泗港大桥段）防洪及环境综合整治工程</t>
  </si>
  <si>
    <t>防洪</t>
  </si>
  <si>
    <t>东湖水环境提升工程</t>
  </si>
  <si>
    <t>巡司河流域治理项目-巡司河综合整治（三期）工程</t>
  </si>
  <si>
    <t>（截至9月18日）</t>
  </si>
  <si>
    <t>填报单位：武汉市水务局        注备：带▲标志的为省级重点项目                                                               单位：亿元</t>
  </si>
  <si>
    <t>完成情况</t>
  </si>
  <si>
    <t>1-38周完成投资</t>
  </si>
  <si>
    <t>江夏区水务局报出数据一致，区发改委报送市发改委的数据有调整。</t>
  </si>
  <si>
    <t>全市城建重点工程目录共计23个，年度计划85.32亿元，截至9月3日，累计完成投资49.41亿元，完成率57.91%。完成率低于50%的项目有：</t>
  </si>
  <si>
    <t>建设单位</t>
  </si>
  <si>
    <t>本年计划</t>
  </si>
  <si>
    <t>本年完成</t>
  </si>
  <si>
    <r>
      <rPr>
        <sz val="14"/>
        <color rgb="FFFF0000"/>
        <rFont val="宋体"/>
        <charset val="134"/>
      </rPr>
      <t>南湖流域治理项目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南湖茶山刘片区污水快速通道示范工程</t>
    </r>
  </si>
  <si>
    <r>
      <rPr>
        <sz val="14"/>
        <color rgb="FFFF0000"/>
        <rFont val="宋体"/>
        <charset val="134"/>
      </rPr>
      <t>汤逊湖流域治理项目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汤逊湖流域综合治理项目一期工程</t>
    </r>
  </si>
  <si>
    <r>
      <rPr>
        <sz val="14"/>
        <color rgb="FFFF0000"/>
        <rFont val="宋体"/>
        <charset val="134"/>
      </rPr>
      <t>黄孝河、机场河流域水环境治理项目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黄孝河机场河水环境治理三期工程</t>
    </r>
  </si>
  <si>
    <r>
      <rPr>
        <sz val="14"/>
        <color rgb="FFFF0000"/>
        <rFont val="宋体"/>
        <charset val="134"/>
      </rPr>
      <t>巡司河流域治理项目</t>
    </r>
    <r>
      <rPr>
        <sz val="14"/>
        <color rgb="FFFF0000"/>
        <rFont val="Calibri"/>
        <charset val="134"/>
      </rPr>
      <t>-</t>
    </r>
    <r>
      <rPr>
        <sz val="14"/>
        <color rgb="FFFF0000"/>
        <rFont val="宋体"/>
        <charset val="134"/>
      </rPr>
      <t>巡司河综合整治（三期）工程</t>
    </r>
  </si>
  <si>
    <r>
      <rPr>
        <sz val="14"/>
        <color rgb="FFFF0000"/>
        <rFont val="宋体"/>
        <charset val="134"/>
      </rPr>
      <t>东港（汤逊湖</t>
    </r>
    <r>
      <rPr>
        <sz val="14"/>
        <color rgb="FFFF0000"/>
        <rFont val="Calibri"/>
        <charset val="134"/>
      </rPr>
      <t>~</t>
    </r>
    <r>
      <rPr>
        <sz val="14"/>
        <color rgb="FFFF0000"/>
        <rFont val="宋体"/>
        <charset val="134"/>
      </rPr>
      <t>青菱河通道）整治工程</t>
    </r>
  </si>
  <si>
    <t>倒水河系统治理工程</t>
  </si>
  <si>
    <t>（截至9月10日）</t>
  </si>
  <si>
    <t>各单位报市水务局数据</t>
  </si>
  <si>
    <t>1-37周完成投资</t>
  </si>
  <si>
    <t>1.四期范围由洪山区胜利村负责的30万方土方清运滞后，影响三期工程基坑安全和施工进度；
2.入汛后持续阴雨天气影响土方外运进度。</t>
  </si>
  <si>
    <t>1.疫情原因耽误较长时间；
2.梅雨季节较长，工程实施进度缓慢。</t>
  </si>
  <si>
    <t>1.征地拆迁难；
2.7月进入雨季节，马影河整体水位上涨，工程实施进度缓慢。</t>
  </si>
  <si>
    <t>（截至8月31日）</t>
  </si>
  <si>
    <t>投资完成情况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</si>
  <si>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  <r>
      <rPr>
        <b/>
        <sz val="11"/>
        <color rgb="FF000000"/>
        <rFont val="楷体"/>
        <charset val="134"/>
      </rPr>
      <t>（全市平均进度为62.9%）</t>
    </r>
  </si>
  <si>
    <t>1-36周完成投资</t>
  </si>
  <si>
    <t>（截至8月28日）</t>
  </si>
  <si>
    <t>各区报送市发改委数据</t>
  </si>
  <si>
    <t>1-35周完成投资</t>
  </si>
  <si>
    <t>全市城建重点工程目录共计23个，年度计划85.32亿元，截至8月20日，累计完成投资（）亿元，完成率（）%。</t>
  </si>
  <si>
    <t>（截至8月20日）</t>
  </si>
  <si>
    <t>1-34周完成投资</t>
  </si>
  <si>
    <t>（截至8月13日）</t>
  </si>
  <si>
    <t>1-33周完成投资</t>
  </si>
  <si>
    <t>蔡甸水厂新建工程-净水厂（一期）工程</t>
  </si>
  <si>
    <t>附件2：</t>
  </si>
  <si>
    <t>（截至8月6日）</t>
  </si>
  <si>
    <t>1-32周完成投资</t>
  </si>
  <si>
    <t>（截至7月31日）</t>
  </si>
  <si>
    <t>1-31周完成投资</t>
  </si>
  <si>
    <t>（截至7月23日）</t>
  </si>
  <si>
    <t>填报单位：武汉市水务局        注备：带▲标志的为省级重点项目                                   单位：亿元</t>
  </si>
  <si>
    <t>1-30周完成投资</t>
  </si>
  <si>
    <t>（截至7月17日）</t>
  </si>
  <si>
    <t>填报单位：武汉市水务局                           单位：亿元</t>
  </si>
  <si>
    <t>1-29周投资完成情况</t>
  </si>
  <si>
    <t>1-29周</t>
  </si>
  <si>
    <t>本周</t>
  </si>
  <si>
    <t>完成投资</t>
  </si>
  <si>
    <t>南湖水环境提升工程</t>
  </si>
  <si>
    <t>黄孝河、机场河水环境综合治理（二期）工程</t>
  </si>
  <si>
    <t>二、平台公司</t>
  </si>
  <si>
    <t>三、区级项目</t>
  </si>
  <si>
    <t>马影河综合整治（一期）</t>
  </si>
  <si>
    <t>（截至7月9日）</t>
  </si>
  <si>
    <t>1-28周投资完成情况</t>
  </si>
  <si>
    <t>1-28周</t>
  </si>
  <si>
    <t>（截至7月3日）</t>
  </si>
  <si>
    <t>1-27周投资完成情况</t>
  </si>
  <si>
    <t>1-27周</t>
  </si>
  <si>
    <t>（截至6月28日）</t>
  </si>
  <si>
    <t>1-26周投资完成情况</t>
  </si>
  <si>
    <t>1-26周</t>
  </si>
  <si>
    <t>1-25周投资完成情况</t>
  </si>
  <si>
    <t>1-25周</t>
  </si>
  <si>
    <t>1-24周投资完成情况</t>
  </si>
  <si>
    <t>1-24周</t>
  </si>
  <si>
    <t>1-23周投资完成情况</t>
  </si>
  <si>
    <t>1-23周</t>
  </si>
  <si>
    <t>1-22周投资完成情况</t>
  </si>
  <si>
    <t>1-22周</t>
  </si>
  <si>
    <t>1-21周投资完成情况</t>
  </si>
  <si>
    <t>1-21周</t>
  </si>
  <si>
    <t>1-20周投资完成情况</t>
  </si>
  <si>
    <t>1-20周</t>
  </si>
  <si>
    <t>本周/月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</si>
</sst>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5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ajor"/>
    </font>
    <font>
      <sz val="16"/>
      <color theme="1"/>
      <name val="仿宋"/>
      <charset val="134"/>
    </font>
    <font>
      <b/>
      <sz val="16"/>
      <color rgb="FF000000"/>
      <name val="宋体"/>
      <charset val="134"/>
    </font>
    <font>
      <b/>
      <sz val="16"/>
      <color theme="1"/>
      <name val="仿宋"/>
      <charset val="134"/>
    </font>
    <font>
      <b/>
      <sz val="16"/>
      <color rgb="FF000000"/>
      <name val="仿宋"/>
      <charset val="134"/>
    </font>
    <font>
      <sz val="16"/>
      <name val="仿宋"/>
      <charset val="134"/>
    </font>
    <font>
      <sz val="16"/>
      <color rgb="FFFF0000"/>
      <name val="仿宋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b/>
      <sz val="16"/>
      <name val="仿宋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ajor"/>
    </font>
    <font>
      <sz val="20"/>
      <color theme="1"/>
      <name val="楷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0"/>
      <color theme="1"/>
      <name val="仿宋_GB2312"/>
      <charset val="134"/>
    </font>
    <font>
      <sz val="14"/>
      <color rgb="FFFF0000"/>
      <name val="宋体"/>
      <charset val="134"/>
    </font>
    <font>
      <sz val="14"/>
      <color rgb="FFFF0000"/>
      <name val="Calibri"/>
      <charset val="134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rgb="FF000000"/>
      <name val="楷体"/>
      <charset val="134"/>
    </font>
    <font>
      <b/>
      <sz val="11"/>
      <color rgb="FF000000"/>
      <name val="楷体"/>
      <charset val="134"/>
    </font>
    <font>
      <b/>
      <sz val="16"/>
      <color theme="1"/>
      <name val="楷体"/>
      <charset val="134"/>
    </font>
    <font>
      <b/>
      <sz val="16"/>
      <name val="楷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49" fillId="6" borderId="15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1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0" fontId="5" fillId="0" borderId="1" xfId="1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0" fontId="3" fillId="0" borderId="1" xfId="1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>
      <alignment vertical="center"/>
    </xf>
    <xf numFmtId="176" fontId="7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0" fillId="0" borderId="0" xfId="0" applyFont="1" applyBorder="1">
      <alignment vertical="center"/>
    </xf>
    <xf numFmtId="10" fontId="5" fillId="0" borderId="1" xfId="11" applyNumberFormat="1" applyFont="1" applyBorder="1">
      <alignment vertical="center"/>
    </xf>
    <xf numFmtId="10" fontId="3" fillId="0" borderId="1" xfId="11" applyNumberFormat="1" applyFont="1" applyBorder="1">
      <alignment vertical="center"/>
    </xf>
    <xf numFmtId="10" fontId="13" fillId="0" borderId="1" xfId="11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76" fontId="7" fillId="3" borderId="1" xfId="0" applyNumberFormat="1" applyFont="1" applyFill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13" fillId="0" borderId="1" xfId="11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0" fontId="7" fillId="0" borderId="1" xfId="1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11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0" fontId="5" fillId="0" borderId="1" xfId="11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6" fontId="1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center" vertical="center"/>
    </xf>
    <xf numFmtId="10" fontId="3" fillId="0" borderId="0" xfId="11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/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1" fillId="0" borderId="1" xfId="0" applyFont="1" applyBorder="1" applyAlignment="1">
      <alignment horizontal="left" vertical="center" wrapText="1" shrinkToFit="1"/>
    </xf>
    <xf numFmtId="10" fontId="8" fillId="0" borderId="1" xfId="1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0" fontId="20" fillId="0" borderId="1" xfId="11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9" fontId="24" fillId="0" borderId="1" xfId="11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center"/>
    </xf>
    <xf numFmtId="10" fontId="4" fillId="2" borderId="2" xfId="1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0" fontId="4" fillId="2" borderId="4" xfId="1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center" vertical="center"/>
    </xf>
    <xf numFmtId="22" fontId="26" fillId="0" borderId="1" xfId="0" applyNumberFormat="1" applyFont="1" applyFill="1" applyBorder="1" applyAlignment="1">
      <alignment horizontal="center" vertical="center"/>
    </xf>
    <xf numFmtId="22" fontId="29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2" fontId="26" fillId="0" borderId="1" xfId="0" applyNumberFormat="1" applyFont="1" applyFill="1" applyBorder="1" applyAlignment="1">
      <alignment horizontal="center" vertical="center"/>
    </xf>
    <xf numFmtId="10" fontId="26" fillId="0" borderId="1" xfId="11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9" fontId="28" fillId="0" borderId="1" xfId="1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11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11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0" fontId="5" fillId="3" borderId="1" xfId="11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left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zoomScale="55" zoomScaleNormal="55" workbookViewId="0">
      <selection activeCell="A2" sqref="A2:H2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42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1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8</v>
      </c>
      <c r="G5" s="81" t="s">
        <v>9</v>
      </c>
      <c r="H5" s="81" t="s">
        <v>10</v>
      </c>
    </row>
    <row r="6" ht="23.25" customHeight="1" spans="1:8">
      <c r="A6" s="10"/>
      <c r="B6" s="12"/>
      <c r="C6" s="6"/>
      <c r="D6" s="8"/>
      <c r="E6" s="105"/>
      <c r="F6" s="106"/>
      <c r="G6" s="81"/>
      <c r="H6" s="81"/>
    </row>
    <row r="7" ht="26.25" customHeight="1" spans="1:8">
      <c r="A7" s="13" t="s">
        <v>11</v>
      </c>
      <c r="B7" s="14"/>
      <c r="C7" s="15"/>
      <c r="D7" s="50">
        <f>D8+D13</f>
        <v>59.8</v>
      </c>
      <c r="E7" s="17">
        <f>F7/D7</f>
        <v>1.02123578595318</v>
      </c>
      <c r="F7" s="50">
        <f>F8+F13+F19</f>
        <v>61.0699</v>
      </c>
      <c r="G7" s="82"/>
      <c r="H7" s="83"/>
    </row>
    <row r="8" ht="36.7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0.9927</v>
      </c>
      <c r="F8" s="50">
        <f>SUM(F9:F12)</f>
        <v>36.7299</v>
      </c>
      <c r="G8" s="82"/>
      <c r="H8" s="83"/>
    </row>
    <row r="9" ht="36.75" customHeight="1" spans="1:8">
      <c r="A9" s="138">
        <v>1</v>
      </c>
      <c r="B9" s="138" t="s">
        <v>13</v>
      </c>
      <c r="C9" s="139" t="s">
        <v>14</v>
      </c>
      <c r="D9" s="140">
        <v>12</v>
      </c>
      <c r="E9" s="141">
        <f t="shared" ref="E9:E18" si="0">F9/D9</f>
        <v>1.01301666666667</v>
      </c>
      <c r="F9" s="160">
        <v>12.1562</v>
      </c>
      <c r="G9" s="143"/>
      <c r="H9" s="144"/>
    </row>
    <row r="10" ht="42" customHeight="1" spans="1:8">
      <c r="A10" s="138">
        <v>2</v>
      </c>
      <c r="B10" s="138" t="s">
        <v>13</v>
      </c>
      <c r="C10" s="139" t="s">
        <v>15</v>
      </c>
      <c r="D10" s="140">
        <v>16</v>
      </c>
      <c r="E10" s="141">
        <f t="shared" si="0"/>
        <v>1.00046875</v>
      </c>
      <c r="F10" s="160">
        <v>16.0075</v>
      </c>
      <c r="G10" s="143"/>
      <c r="H10" s="145"/>
    </row>
    <row r="11" ht="36.75" customHeight="1" spans="1:8">
      <c r="A11" s="138">
        <v>3</v>
      </c>
      <c r="B11" s="138" t="s">
        <v>16</v>
      </c>
      <c r="C11" s="139" t="s">
        <v>17</v>
      </c>
      <c r="D11" s="142">
        <v>3</v>
      </c>
      <c r="E11" s="141">
        <f t="shared" si="0"/>
        <v>1</v>
      </c>
      <c r="F11" s="160">
        <v>3</v>
      </c>
      <c r="G11" s="143"/>
      <c r="H11" s="145"/>
    </row>
    <row r="12" ht="36.75" customHeight="1" spans="1:8">
      <c r="A12" s="138">
        <v>4</v>
      </c>
      <c r="B12" s="138" t="s">
        <v>18</v>
      </c>
      <c r="C12" s="139" t="s">
        <v>19</v>
      </c>
      <c r="D12" s="140">
        <v>6</v>
      </c>
      <c r="E12" s="141">
        <f t="shared" si="0"/>
        <v>0.9277</v>
      </c>
      <c r="F12" s="160">
        <v>5.5662</v>
      </c>
      <c r="G12" s="143"/>
      <c r="H12" s="146"/>
    </row>
    <row r="13" ht="35.25" customHeight="1" spans="1:8">
      <c r="A13" s="147" t="s">
        <v>20</v>
      </c>
      <c r="B13" s="148"/>
      <c r="C13" s="149"/>
      <c r="D13" s="150">
        <f t="shared" ref="D13:F13" si="1">SUM(D14:D18)</f>
        <v>22.8</v>
      </c>
      <c r="E13" s="151">
        <f t="shared" si="0"/>
        <v>1.06754385964912</v>
      </c>
      <c r="F13" s="150">
        <f t="shared" si="1"/>
        <v>24.34</v>
      </c>
      <c r="G13" s="144"/>
      <c r="H13" s="145"/>
    </row>
    <row r="14" ht="40.5" customHeight="1" spans="1:8">
      <c r="A14" s="138">
        <v>1</v>
      </c>
      <c r="B14" s="138" t="s">
        <v>21</v>
      </c>
      <c r="C14" s="139" t="s">
        <v>22</v>
      </c>
      <c r="D14" s="140">
        <v>1</v>
      </c>
      <c r="E14" s="141">
        <f t="shared" si="0"/>
        <v>1</v>
      </c>
      <c r="F14" s="160">
        <v>1</v>
      </c>
      <c r="G14" s="152"/>
      <c r="H14" s="146"/>
    </row>
    <row r="15" ht="36.75" customHeight="1" spans="1:8">
      <c r="A15" s="138">
        <v>2</v>
      </c>
      <c r="B15" s="138" t="s">
        <v>23</v>
      </c>
      <c r="C15" s="139" t="s">
        <v>24</v>
      </c>
      <c r="D15" s="140">
        <v>3</v>
      </c>
      <c r="E15" s="141">
        <f t="shared" si="0"/>
        <v>1.92</v>
      </c>
      <c r="F15" s="160">
        <v>5.76</v>
      </c>
      <c r="G15" s="144"/>
      <c r="H15" s="145"/>
    </row>
    <row r="16" ht="42" customHeight="1" spans="1:8">
      <c r="A16" s="138">
        <v>3</v>
      </c>
      <c r="B16" s="153" t="s">
        <v>25</v>
      </c>
      <c r="C16" s="154" t="s">
        <v>26</v>
      </c>
      <c r="D16" s="142">
        <v>5.8</v>
      </c>
      <c r="E16" s="141">
        <f t="shared" si="0"/>
        <v>0.687931034482759</v>
      </c>
      <c r="F16" s="160">
        <v>3.99</v>
      </c>
      <c r="G16" s="146"/>
      <c r="H16" s="146" t="s">
        <v>27</v>
      </c>
    </row>
    <row r="17" ht="36.75" customHeight="1" spans="1:8">
      <c r="A17" s="138">
        <v>4</v>
      </c>
      <c r="B17" s="155" t="s">
        <v>28</v>
      </c>
      <c r="C17" s="156" t="s">
        <v>29</v>
      </c>
      <c r="D17" s="142">
        <v>10</v>
      </c>
      <c r="E17" s="141">
        <f t="shared" si="0"/>
        <v>0.808</v>
      </c>
      <c r="F17" s="160">
        <v>8.08</v>
      </c>
      <c r="G17" s="144"/>
      <c r="H17" s="157"/>
    </row>
    <row r="18" ht="36.75" customHeight="1" spans="1:8">
      <c r="A18" s="155">
        <v>5</v>
      </c>
      <c r="B18" s="155" t="s">
        <v>30</v>
      </c>
      <c r="C18" s="139" t="s">
        <v>26</v>
      </c>
      <c r="D18" s="140">
        <v>3</v>
      </c>
      <c r="E18" s="141">
        <f t="shared" si="0"/>
        <v>1.83666666666667</v>
      </c>
      <c r="F18" s="53">
        <v>5.51</v>
      </c>
      <c r="G18" s="144"/>
      <c r="H18" s="145"/>
    </row>
    <row r="19" ht="36.75" customHeight="1" spans="1:8">
      <c r="A19" s="147" t="s">
        <v>31</v>
      </c>
      <c r="B19" s="148"/>
      <c r="C19" s="149"/>
      <c r="D19" s="158" t="s">
        <v>32</v>
      </c>
      <c r="E19" s="158" t="s">
        <v>32</v>
      </c>
      <c r="F19" s="159"/>
      <c r="G19" s="144"/>
      <c r="H19" s="145"/>
    </row>
    <row r="20" ht="36.75" customHeight="1" spans="1:6">
      <c r="A20" s="76"/>
      <c r="B20" s="76"/>
      <c r="C20" s="77"/>
      <c r="D20" s="78"/>
      <c r="E20" s="79"/>
      <c r="F20" s="80"/>
    </row>
    <row r="21" ht="36.75" customHeight="1" spans="1:8">
      <c r="A21" s="107"/>
      <c r="B21" s="107"/>
      <c r="C21" s="107"/>
      <c r="D21" s="107"/>
      <c r="E21" s="107"/>
      <c r="F21" s="107"/>
      <c r="G21" s="107"/>
      <c r="H21" s="107"/>
    </row>
    <row r="22" ht="36.75" customHeight="1" spans="1:8">
      <c r="A22" s="107"/>
      <c r="B22" s="107"/>
      <c r="C22" s="107"/>
      <c r="D22" s="107"/>
      <c r="E22" s="107"/>
      <c r="F22" s="107"/>
      <c r="G22" s="107"/>
      <c r="H22" s="107"/>
    </row>
    <row r="23" ht="36.75" customHeight="1" spans="1:8">
      <c r="A23" s="107"/>
      <c r="B23" s="107"/>
      <c r="C23" s="107"/>
      <c r="D23" s="107"/>
      <c r="E23" s="107"/>
      <c r="F23" s="107"/>
      <c r="G23" s="107"/>
      <c r="H23" s="107"/>
    </row>
    <row r="24" ht="36.75" customHeight="1" spans="2:5">
      <c r="B24"/>
      <c r="C24" s="108"/>
      <c r="D24" s="2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6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51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71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62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72</v>
      </c>
      <c r="G5" s="81" t="s">
        <v>9</v>
      </c>
      <c r="H5" s="81" t="s">
        <v>10</v>
      </c>
    </row>
    <row r="6" ht="40.5" customHeight="1" spans="1:8">
      <c r="A6" s="10"/>
      <c r="B6" s="12"/>
      <c r="C6" s="6"/>
      <c r="D6" s="8"/>
      <c r="E6" s="105"/>
      <c r="F6" s="106"/>
      <c r="G6" s="81"/>
      <c r="H6" s="81"/>
    </row>
    <row r="7" ht="20.25" spans="1:8">
      <c r="A7" s="13" t="s">
        <v>11</v>
      </c>
      <c r="B7" s="14"/>
      <c r="C7" s="15"/>
      <c r="D7" s="50">
        <f>D8+D13</f>
        <v>59.8</v>
      </c>
      <c r="E7" s="17">
        <f>F7/D7</f>
        <v>0.783277591973244</v>
      </c>
      <c r="F7" s="50">
        <f>F8+F13</f>
        <v>46.84</v>
      </c>
      <c r="G7" s="82"/>
      <c r="H7" s="83"/>
    </row>
    <row r="8" ht="29.2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0.799459459459459</v>
      </c>
      <c r="F8" s="50">
        <f>SUM(F9:F12)</f>
        <v>29.58</v>
      </c>
      <c r="G8" s="82"/>
      <c r="H8" s="83"/>
    </row>
    <row r="9" ht="42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0.6925</v>
      </c>
      <c r="F9" s="53">
        <v>8.31</v>
      </c>
      <c r="G9" s="84"/>
      <c r="H9" s="85"/>
    </row>
    <row r="10" ht="62.25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0.88</v>
      </c>
      <c r="F10" s="53">
        <v>14.08</v>
      </c>
      <c r="G10" s="84"/>
      <c r="H10" s="83"/>
    </row>
    <row r="11" ht="30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0.823333333333333</v>
      </c>
      <c r="F11" s="53">
        <v>2.47</v>
      </c>
      <c r="G11" s="84"/>
      <c r="H11" s="83"/>
    </row>
    <row r="12" ht="59.2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0.786666666666667</v>
      </c>
      <c r="F12" s="53">
        <v>4.72</v>
      </c>
      <c r="G12" s="84"/>
      <c r="H12" s="86"/>
    </row>
    <row r="13" ht="32.2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0.757017543859649</v>
      </c>
      <c r="F13" s="67">
        <f t="shared" si="1"/>
        <v>17.26</v>
      </c>
      <c r="G13" s="85"/>
      <c r="H13" s="83"/>
    </row>
    <row r="14" ht="50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0.57</v>
      </c>
      <c r="F14" s="53">
        <v>0.57</v>
      </c>
      <c r="G14" s="87"/>
      <c r="H14" s="86"/>
    </row>
    <row r="15" ht="26.2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0.986666666666667</v>
      </c>
      <c r="F15" s="53">
        <v>2.96</v>
      </c>
      <c r="G15" s="85"/>
      <c r="H15" s="83"/>
    </row>
    <row r="16" ht="91.5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0.301724137931034</v>
      </c>
      <c r="F16" s="53">
        <v>1.75</v>
      </c>
      <c r="G16" s="86"/>
      <c r="H16" s="86" t="s">
        <v>64</v>
      </c>
    </row>
    <row r="17" ht="50.25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0.73</v>
      </c>
      <c r="F17" s="53">
        <v>7.3</v>
      </c>
      <c r="G17" s="85"/>
      <c r="H17" s="88"/>
    </row>
    <row r="18" ht="26.2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1.56</v>
      </c>
      <c r="F18" s="53">
        <v>4.68</v>
      </c>
      <c r="G18" s="85"/>
      <c r="H18" s="83"/>
    </row>
    <row r="19" ht="24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85"/>
      <c r="H19" s="83"/>
    </row>
    <row r="20" ht="24" customHeight="1" spans="1:6">
      <c r="A20" s="76"/>
      <c r="B20" s="76"/>
      <c r="C20" s="77"/>
      <c r="D20" s="78"/>
      <c r="E20" s="79"/>
      <c r="F20" s="80"/>
    </row>
    <row r="21" ht="24" customHeight="1"/>
    <row r="22" ht="24" customHeight="1" spans="1:11">
      <c r="A22" s="32"/>
      <c r="B22" s="107" t="s">
        <v>67</v>
      </c>
      <c r="C22" s="107"/>
      <c r="D22" s="107"/>
      <c r="E22" s="107"/>
      <c r="F22" s="107"/>
      <c r="G22" s="107"/>
      <c r="H22" s="107"/>
      <c r="I22" s="107"/>
      <c r="J22" s="1"/>
      <c r="K22" s="1"/>
    </row>
    <row r="23" ht="24" customHeight="1" spans="1:11">
      <c r="A23" s="32"/>
      <c r="B23" s="107"/>
      <c r="C23" s="107"/>
      <c r="D23" s="107"/>
      <c r="E23" s="107"/>
      <c r="F23" s="107"/>
      <c r="G23" s="107"/>
      <c r="H23" s="107"/>
      <c r="I23" s="107"/>
      <c r="J23" s="1"/>
      <c r="K23" s="1"/>
    </row>
    <row r="24" ht="24" customHeight="1" spans="1:11">
      <c r="A24" s="34"/>
      <c r="B24" s="107"/>
      <c r="C24" s="107"/>
      <c r="D24" s="107"/>
      <c r="E24" s="107"/>
      <c r="F24" s="107"/>
      <c r="G24" s="107"/>
      <c r="H24" s="107"/>
      <c r="I24" s="107"/>
      <c r="J24" s="1"/>
      <c r="K24" s="1"/>
    </row>
    <row r="25" ht="24" customHeight="1" spans="1:11">
      <c r="A25" s="32"/>
      <c r="B25"/>
      <c r="D25" s="108"/>
      <c r="J25" s="1"/>
      <c r="K25" s="1"/>
    </row>
    <row r="26" ht="42" customHeight="1" spans="1:10">
      <c r="A26" s="109"/>
      <c r="B26" s="110" t="s">
        <v>4</v>
      </c>
      <c r="C26" s="110" t="s">
        <v>5</v>
      </c>
      <c r="D26" s="110"/>
      <c r="E26" s="110" t="s">
        <v>68</v>
      </c>
      <c r="F26" s="110" t="s">
        <v>43</v>
      </c>
      <c r="G26" s="110" t="s">
        <v>44</v>
      </c>
      <c r="H26" s="110" t="s">
        <v>45</v>
      </c>
      <c r="I26" s="110" t="s">
        <v>69</v>
      </c>
      <c r="J26" s="110" t="s">
        <v>70</v>
      </c>
    </row>
    <row r="27" ht="32.1" customHeight="1" spans="1:10">
      <c r="A27" s="111">
        <v>1</v>
      </c>
      <c r="B27" s="111" t="s">
        <v>47</v>
      </c>
      <c r="C27" s="117" t="s">
        <v>48</v>
      </c>
      <c r="D27" s="117"/>
      <c r="E27" s="118">
        <v>58000</v>
      </c>
      <c r="F27" s="118">
        <v>10000</v>
      </c>
      <c r="G27" s="118">
        <v>3000</v>
      </c>
      <c r="H27" s="119">
        <f t="shared" ref="H27:H33" si="3">G27/F27</f>
        <v>0.3</v>
      </c>
      <c r="I27" s="114">
        <v>12</v>
      </c>
      <c r="J27" s="115">
        <v>43101</v>
      </c>
    </row>
    <row r="28" ht="32.1" customHeight="1" spans="1:10">
      <c r="A28" s="111">
        <v>2</v>
      </c>
      <c r="B28" s="111" t="s">
        <v>47</v>
      </c>
      <c r="C28" s="117" t="s">
        <v>49</v>
      </c>
      <c r="D28" s="117"/>
      <c r="E28" s="118">
        <v>29441</v>
      </c>
      <c r="F28" s="118">
        <v>10000</v>
      </c>
      <c r="G28" s="118">
        <v>0</v>
      </c>
      <c r="H28" s="119">
        <f t="shared" si="3"/>
        <v>0</v>
      </c>
      <c r="I28" s="114">
        <v>35</v>
      </c>
      <c r="J28" s="115">
        <v>43862</v>
      </c>
    </row>
    <row r="29" ht="32.1" customHeight="1" spans="1:10">
      <c r="A29" s="111">
        <v>3</v>
      </c>
      <c r="B29" s="111" t="s">
        <v>47</v>
      </c>
      <c r="C29" s="117" t="s">
        <v>50</v>
      </c>
      <c r="D29" s="117"/>
      <c r="E29" s="118">
        <v>15300</v>
      </c>
      <c r="F29" s="118">
        <v>12300</v>
      </c>
      <c r="G29" s="118">
        <v>4805</v>
      </c>
      <c r="H29" s="119">
        <f t="shared" si="3"/>
        <v>0.390650406504065</v>
      </c>
      <c r="I29" s="114">
        <v>41</v>
      </c>
      <c r="J29" s="115">
        <v>43770</v>
      </c>
    </row>
    <row r="30" ht="32.1" customHeight="1" spans="1:10">
      <c r="A30" s="111">
        <v>4</v>
      </c>
      <c r="B30" s="111" t="s">
        <v>47</v>
      </c>
      <c r="C30" s="117" t="s">
        <v>51</v>
      </c>
      <c r="D30" s="117"/>
      <c r="E30" s="118">
        <v>15000</v>
      </c>
      <c r="F30" s="118">
        <v>15000</v>
      </c>
      <c r="G30" s="118">
        <v>18</v>
      </c>
      <c r="H30" s="119">
        <f t="shared" si="3"/>
        <v>0.0012</v>
      </c>
      <c r="I30" s="114">
        <v>31</v>
      </c>
      <c r="J30" s="115">
        <v>44075</v>
      </c>
    </row>
    <row r="31" ht="32.1" customHeight="1" spans="1:10">
      <c r="A31" s="111">
        <v>5</v>
      </c>
      <c r="B31" s="111" t="s">
        <v>47</v>
      </c>
      <c r="C31" s="117" t="s">
        <v>52</v>
      </c>
      <c r="D31" s="117"/>
      <c r="E31" s="118">
        <v>310300</v>
      </c>
      <c r="F31" s="118">
        <v>46000</v>
      </c>
      <c r="G31" s="118">
        <v>4186</v>
      </c>
      <c r="H31" s="119">
        <f t="shared" si="3"/>
        <v>0.091</v>
      </c>
      <c r="I31" s="114">
        <v>27</v>
      </c>
      <c r="J31" s="115">
        <v>43770</v>
      </c>
    </row>
    <row r="32" ht="32.1" customHeight="1" spans="1:10">
      <c r="A32" s="111">
        <v>6</v>
      </c>
      <c r="B32" s="111" t="s">
        <v>47</v>
      </c>
      <c r="C32" s="117" t="s">
        <v>53</v>
      </c>
      <c r="D32" s="117"/>
      <c r="E32" s="118">
        <v>229800</v>
      </c>
      <c r="F32" s="118">
        <v>80000</v>
      </c>
      <c r="G32" s="118">
        <v>500</v>
      </c>
      <c r="H32" s="119">
        <f t="shared" si="3"/>
        <v>0.00625</v>
      </c>
      <c r="I32" s="114">
        <v>5</v>
      </c>
      <c r="J32" s="116">
        <v>44136</v>
      </c>
    </row>
    <row r="33" ht="32.1" customHeight="1" spans="1:10">
      <c r="A33" s="111">
        <v>7</v>
      </c>
      <c r="B33" s="111" t="s">
        <v>54</v>
      </c>
      <c r="C33" s="117" t="s">
        <v>55</v>
      </c>
      <c r="D33" s="117"/>
      <c r="E33" s="118">
        <v>85395</v>
      </c>
      <c r="F33" s="118">
        <v>30000</v>
      </c>
      <c r="G33" s="118">
        <v>300</v>
      </c>
      <c r="H33" s="119">
        <f t="shared" si="3"/>
        <v>0.01</v>
      </c>
      <c r="I33" s="114">
        <v>4</v>
      </c>
      <c r="J33" s="115">
        <v>43891</v>
      </c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6:D26"/>
    <mergeCell ref="C27:D27"/>
    <mergeCell ref="C28:D28"/>
    <mergeCell ref="C29:D29"/>
    <mergeCell ref="C30:D30"/>
    <mergeCell ref="C31:D31"/>
    <mergeCell ref="C32:D32"/>
    <mergeCell ref="C33:D33"/>
    <mergeCell ref="A5:A6"/>
    <mergeCell ref="B5:B6"/>
    <mergeCell ref="C5:C6"/>
    <mergeCell ref="D5:D6"/>
    <mergeCell ref="E5:E6"/>
    <mergeCell ref="F5:F6"/>
    <mergeCell ref="G5:G6"/>
    <mergeCell ref="H5:H6"/>
    <mergeCell ref="B22:I24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6.5"/>
    <col min="11" max="11" width="18.375" customWidth="1"/>
  </cols>
  <sheetData>
    <row r="1" ht="20.25" spans="1:2">
      <c r="A1" s="54"/>
      <c r="B1" s="3"/>
    </row>
    <row r="2" ht="51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73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62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74</v>
      </c>
      <c r="G5" s="81" t="s">
        <v>9</v>
      </c>
      <c r="H5" s="81" t="s">
        <v>10</v>
      </c>
    </row>
    <row r="6" ht="40.5" customHeight="1" spans="1:8">
      <c r="A6" s="10"/>
      <c r="B6" s="12"/>
      <c r="C6" s="6"/>
      <c r="D6" s="8"/>
      <c r="E6" s="105"/>
      <c r="F6" s="106"/>
      <c r="G6" s="81"/>
      <c r="H6" s="81"/>
    </row>
    <row r="7" ht="20.25" spans="1:8">
      <c r="A7" s="13" t="s">
        <v>11</v>
      </c>
      <c r="B7" s="14"/>
      <c r="C7" s="15"/>
      <c r="D7" s="50">
        <f>D8+D13</f>
        <v>59.8</v>
      </c>
      <c r="E7" s="17">
        <f>F7/D7</f>
        <v>0.76989966555184</v>
      </c>
      <c r="F7" s="50">
        <f>F8+F13</f>
        <v>46.04</v>
      </c>
      <c r="G7" s="82"/>
      <c r="H7" s="83"/>
    </row>
    <row r="8" ht="29.2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0.792702702702703</v>
      </c>
      <c r="F8" s="50">
        <f>SUM(F9:F12)</f>
        <v>29.33</v>
      </c>
      <c r="G8" s="82"/>
      <c r="H8" s="83"/>
    </row>
    <row r="9" ht="42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0.69</v>
      </c>
      <c r="F9" s="53">
        <v>8.28</v>
      </c>
      <c r="G9" s="84"/>
      <c r="H9" s="85"/>
    </row>
    <row r="10" ht="62.25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0.8775</v>
      </c>
      <c r="F10" s="53">
        <v>14.04</v>
      </c>
      <c r="G10" s="84"/>
      <c r="H10" s="83"/>
    </row>
    <row r="11" ht="30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0.806666666666667</v>
      </c>
      <c r="F11" s="53">
        <v>2.42</v>
      </c>
      <c r="G11" s="84"/>
      <c r="H11" s="83"/>
    </row>
    <row r="12" ht="59.2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0.765</v>
      </c>
      <c r="F12" s="53">
        <v>4.59</v>
      </c>
      <c r="G12" s="84"/>
      <c r="H12" s="86"/>
    </row>
    <row r="13" ht="32.2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0.732894736842105</v>
      </c>
      <c r="F13" s="67">
        <f t="shared" si="1"/>
        <v>16.71</v>
      </c>
      <c r="G13" s="85"/>
      <c r="H13" s="83"/>
    </row>
    <row r="14" ht="50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0.57</v>
      </c>
      <c r="F14" s="53">
        <v>0.57</v>
      </c>
      <c r="G14" s="87"/>
      <c r="H14" s="86"/>
    </row>
    <row r="15" ht="26.2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0.966666666666667</v>
      </c>
      <c r="F15" s="53">
        <v>2.9</v>
      </c>
      <c r="G15" s="85"/>
      <c r="H15" s="83"/>
    </row>
    <row r="16" ht="91.5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0.286206896551724</v>
      </c>
      <c r="F16" s="53">
        <v>1.66</v>
      </c>
      <c r="G16" s="86"/>
      <c r="H16" s="86" t="s">
        <v>64</v>
      </c>
    </row>
    <row r="17" ht="50.25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0.71</v>
      </c>
      <c r="F17" s="53">
        <v>7.1</v>
      </c>
      <c r="G17" s="85"/>
      <c r="H17" s="88"/>
    </row>
    <row r="18" ht="26.2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1.49333333333333</v>
      </c>
      <c r="F18" s="53">
        <v>4.48</v>
      </c>
      <c r="G18" s="85"/>
      <c r="H18" s="83"/>
    </row>
    <row r="19" ht="24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85"/>
      <c r="H19" s="83"/>
    </row>
    <row r="20" ht="24" customHeight="1" spans="1:6">
      <c r="A20" s="76"/>
      <c r="B20" s="76"/>
      <c r="C20" s="77"/>
      <c r="D20" s="78"/>
      <c r="E20" s="79"/>
      <c r="F20" s="80"/>
    </row>
    <row r="21" ht="24" customHeight="1"/>
    <row r="22" ht="24" customHeight="1" spans="1:11">
      <c r="A22" s="32"/>
      <c r="B22" s="107" t="s">
        <v>75</v>
      </c>
      <c r="C22" s="107"/>
      <c r="D22" s="107"/>
      <c r="E22" s="107"/>
      <c r="F22" s="107"/>
      <c r="G22" s="107"/>
      <c r="H22" s="107"/>
      <c r="I22" s="107"/>
      <c r="J22" s="1"/>
      <c r="K22" s="1"/>
    </row>
    <row r="23" ht="24" customHeight="1" spans="1:11">
      <c r="A23" s="32"/>
      <c r="B23" s="107"/>
      <c r="C23" s="107"/>
      <c r="D23" s="107"/>
      <c r="E23" s="107"/>
      <c r="F23" s="107"/>
      <c r="G23" s="107"/>
      <c r="H23" s="107"/>
      <c r="I23" s="107"/>
      <c r="J23" s="1"/>
      <c r="K23" s="1"/>
    </row>
    <row r="24" ht="24" customHeight="1" spans="1:11">
      <c r="A24" s="34"/>
      <c r="B24" s="107"/>
      <c r="C24" s="107"/>
      <c r="D24" s="107"/>
      <c r="E24" s="107"/>
      <c r="F24" s="107"/>
      <c r="G24" s="107"/>
      <c r="H24" s="107"/>
      <c r="I24" s="107"/>
      <c r="J24" s="1"/>
      <c r="K24" s="1"/>
    </row>
    <row r="25" ht="24" customHeight="1" spans="1:11">
      <c r="A25" s="32"/>
      <c r="B25"/>
      <c r="D25" s="108"/>
      <c r="J25" s="1"/>
      <c r="K25" s="1"/>
    </row>
    <row r="26" ht="42" customHeight="1" spans="1:10">
      <c r="A26" s="109"/>
      <c r="B26" s="110" t="s">
        <v>4</v>
      </c>
      <c r="C26" s="110" t="s">
        <v>5</v>
      </c>
      <c r="D26" s="110"/>
      <c r="E26" s="110" t="s">
        <v>68</v>
      </c>
      <c r="F26" s="110" t="s">
        <v>43</v>
      </c>
      <c r="G26" s="110" t="s">
        <v>44</v>
      </c>
      <c r="H26" s="110" t="s">
        <v>45</v>
      </c>
      <c r="I26" s="110" t="s">
        <v>69</v>
      </c>
      <c r="J26" s="110" t="s">
        <v>70</v>
      </c>
    </row>
    <row r="27" ht="32.1" customHeight="1" spans="1:10">
      <c r="A27" s="111">
        <v>1</v>
      </c>
      <c r="B27" s="112" t="s">
        <v>54</v>
      </c>
      <c r="C27" s="113" t="s">
        <v>55</v>
      </c>
      <c r="D27" s="113"/>
      <c r="E27" s="112" t="s">
        <v>76</v>
      </c>
      <c r="F27" s="114">
        <v>85395</v>
      </c>
      <c r="G27" s="114">
        <v>30000</v>
      </c>
      <c r="H27" s="114">
        <v>300</v>
      </c>
      <c r="I27" s="114">
        <v>12</v>
      </c>
      <c r="J27" s="115">
        <v>43101</v>
      </c>
    </row>
    <row r="28" ht="32.1" customHeight="1" spans="1:10">
      <c r="A28" s="111">
        <v>2</v>
      </c>
      <c r="B28" s="112" t="s">
        <v>30</v>
      </c>
      <c r="C28" s="113" t="s">
        <v>77</v>
      </c>
      <c r="D28" s="113"/>
      <c r="E28" s="112" t="s">
        <v>78</v>
      </c>
      <c r="F28" s="114">
        <v>150000</v>
      </c>
      <c r="G28" s="114">
        <v>75000</v>
      </c>
      <c r="H28" s="114">
        <v>54461</v>
      </c>
      <c r="I28" s="114">
        <v>35</v>
      </c>
      <c r="J28" s="115">
        <v>43862</v>
      </c>
    </row>
    <row r="29" ht="32.1" customHeight="1" spans="1:10">
      <c r="A29" s="111">
        <v>3</v>
      </c>
      <c r="B29" s="112" t="s">
        <v>47</v>
      </c>
      <c r="C29" s="113" t="s">
        <v>79</v>
      </c>
      <c r="D29" s="113"/>
      <c r="E29" s="112" t="s">
        <v>80</v>
      </c>
      <c r="F29" s="114">
        <v>17084</v>
      </c>
      <c r="G29" s="114">
        <v>10000</v>
      </c>
      <c r="H29" s="114">
        <v>7100</v>
      </c>
      <c r="I29" s="114">
        <v>41</v>
      </c>
      <c r="J29" s="115">
        <v>43770</v>
      </c>
    </row>
    <row r="30" ht="32.1" customHeight="1" spans="1:10">
      <c r="A30" s="111">
        <v>4</v>
      </c>
      <c r="B30" s="112" t="s">
        <v>47</v>
      </c>
      <c r="C30" s="113" t="s">
        <v>50</v>
      </c>
      <c r="D30" s="113"/>
      <c r="E30" s="112" t="s">
        <v>78</v>
      </c>
      <c r="F30" s="114">
        <v>15300</v>
      </c>
      <c r="G30" s="114">
        <v>12300</v>
      </c>
      <c r="H30" s="114">
        <v>4805</v>
      </c>
      <c r="I30" s="114">
        <v>31</v>
      </c>
      <c r="J30" s="115">
        <v>44075</v>
      </c>
    </row>
    <row r="31" ht="32.1" customHeight="1" spans="1:10">
      <c r="A31" s="111">
        <v>5</v>
      </c>
      <c r="B31" s="112" t="s">
        <v>47</v>
      </c>
      <c r="C31" s="113" t="s">
        <v>81</v>
      </c>
      <c r="D31" s="113"/>
      <c r="E31" s="112" t="s">
        <v>78</v>
      </c>
      <c r="F31" s="114">
        <v>270759</v>
      </c>
      <c r="G31" s="114">
        <v>90000</v>
      </c>
      <c r="H31" s="114">
        <v>57219</v>
      </c>
      <c r="I31" s="114">
        <v>27</v>
      </c>
      <c r="J31" s="115">
        <v>43770</v>
      </c>
    </row>
    <row r="32" ht="32.1" customHeight="1" spans="1:10">
      <c r="A32" s="111">
        <v>6</v>
      </c>
      <c r="B32" s="112" t="s">
        <v>47</v>
      </c>
      <c r="C32" s="113" t="s">
        <v>48</v>
      </c>
      <c r="D32" s="113"/>
      <c r="E32" s="112" t="s">
        <v>78</v>
      </c>
      <c r="F32" s="114">
        <v>58000</v>
      </c>
      <c r="G32" s="114">
        <v>10000</v>
      </c>
      <c r="H32" s="114">
        <v>3000</v>
      </c>
      <c r="I32" s="114">
        <v>5</v>
      </c>
      <c r="J32" s="116">
        <v>44136</v>
      </c>
    </row>
    <row r="33" ht="32.1" customHeight="1" spans="1:10">
      <c r="A33" s="111">
        <v>7</v>
      </c>
      <c r="B33" s="112" t="s">
        <v>47</v>
      </c>
      <c r="C33" s="113" t="s">
        <v>82</v>
      </c>
      <c r="D33" s="113"/>
      <c r="E33" s="112" t="s">
        <v>78</v>
      </c>
      <c r="F33" s="114">
        <v>805800</v>
      </c>
      <c r="G33" s="114">
        <v>140000</v>
      </c>
      <c r="H33" s="114">
        <v>40000</v>
      </c>
      <c r="I33" s="114">
        <v>4</v>
      </c>
      <c r="J33" s="115">
        <v>43891</v>
      </c>
    </row>
    <row r="34" ht="32.1" customHeight="1" spans="1:10">
      <c r="A34" s="111">
        <v>8</v>
      </c>
      <c r="B34" s="112" t="s">
        <v>47</v>
      </c>
      <c r="C34" s="113" t="s">
        <v>49</v>
      </c>
      <c r="D34" s="113"/>
      <c r="E34" s="112" t="s">
        <v>76</v>
      </c>
      <c r="F34" s="114">
        <v>29441</v>
      </c>
      <c r="G34" s="114">
        <v>10000</v>
      </c>
      <c r="H34" s="114">
        <v>0</v>
      </c>
      <c r="I34" s="114">
        <v>0</v>
      </c>
      <c r="J34" s="116">
        <v>44136</v>
      </c>
    </row>
    <row r="35" ht="32.1" customHeight="1" spans="1:10">
      <c r="A35" s="111">
        <v>9</v>
      </c>
      <c r="B35" s="112" t="s">
        <v>47</v>
      </c>
      <c r="C35" s="113" t="s">
        <v>51</v>
      </c>
      <c r="D35" s="113"/>
      <c r="E35" s="112" t="s">
        <v>78</v>
      </c>
      <c r="F35" s="114">
        <v>15000</v>
      </c>
      <c r="G35" s="114">
        <v>15000</v>
      </c>
      <c r="H35" s="114">
        <v>0</v>
      </c>
      <c r="I35" s="114">
        <v>0</v>
      </c>
      <c r="J35" s="115">
        <v>43922</v>
      </c>
    </row>
    <row r="36" ht="32.1" customHeight="1" spans="1:10">
      <c r="A36" s="111">
        <v>10</v>
      </c>
      <c r="B36" s="112" t="s">
        <v>47</v>
      </c>
      <c r="C36" s="113" t="s">
        <v>52</v>
      </c>
      <c r="D36" s="113"/>
      <c r="E36" s="112" t="s">
        <v>78</v>
      </c>
      <c r="F36" s="114">
        <v>310300</v>
      </c>
      <c r="G36" s="114">
        <v>46000</v>
      </c>
      <c r="H36" s="114">
        <v>2650</v>
      </c>
      <c r="I36" s="114">
        <v>0</v>
      </c>
      <c r="J36" s="115">
        <v>43891</v>
      </c>
    </row>
    <row r="37" ht="32.1" customHeight="1" spans="1:10">
      <c r="A37" s="111">
        <v>11</v>
      </c>
      <c r="B37" s="112" t="s">
        <v>47</v>
      </c>
      <c r="C37" s="113" t="s">
        <v>53</v>
      </c>
      <c r="D37" s="113"/>
      <c r="E37" s="112" t="s">
        <v>78</v>
      </c>
      <c r="F37" s="114">
        <v>229800</v>
      </c>
      <c r="G37" s="114">
        <v>80000</v>
      </c>
      <c r="H37" s="114">
        <v>0</v>
      </c>
      <c r="I37" s="114">
        <v>0</v>
      </c>
      <c r="J37" s="115">
        <v>43922</v>
      </c>
    </row>
  </sheetData>
  <mergeCells count="28">
    <mergeCell ref="A2:H2"/>
    <mergeCell ref="A3:H3"/>
    <mergeCell ref="A4:H4"/>
    <mergeCell ref="A7:C7"/>
    <mergeCell ref="A8:C8"/>
    <mergeCell ref="A13:C13"/>
    <mergeCell ref="A19:C19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5:A6"/>
    <mergeCell ref="B5:B6"/>
    <mergeCell ref="C5:C6"/>
    <mergeCell ref="D5:D6"/>
    <mergeCell ref="E5:E6"/>
    <mergeCell ref="F5:F6"/>
    <mergeCell ref="G5:G6"/>
    <mergeCell ref="H5:H6"/>
    <mergeCell ref="B22:I24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8.375" style="1" customWidth="1"/>
    <col min="2" max="2" width="15.375" style="1" customWidth="1"/>
    <col min="3" max="3" width="60.75" customWidth="1"/>
    <col min="4" max="4" width="13" customWidth="1"/>
    <col min="5" max="5" width="13.125" style="2" customWidth="1"/>
    <col min="6" max="6" width="16.5" customWidth="1"/>
    <col min="7" max="7" width="20.125" hidden="1" customWidth="1"/>
    <col min="8" max="8" width="40.875" customWidth="1"/>
  </cols>
  <sheetData>
    <row r="1" ht="20.25" spans="1:2">
      <c r="A1" s="54"/>
      <c r="B1" s="3"/>
    </row>
    <row r="2" ht="51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83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84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" t="s">
        <v>85</v>
      </c>
      <c r="F5" s="10"/>
      <c r="G5" s="81" t="s">
        <v>9</v>
      </c>
      <c r="H5" s="81" t="s">
        <v>10</v>
      </c>
    </row>
    <row r="6" ht="40.5" spans="1:8">
      <c r="A6" s="10"/>
      <c r="B6" s="12"/>
      <c r="C6" s="6"/>
      <c r="D6" s="8"/>
      <c r="E6" s="9" t="s">
        <v>7</v>
      </c>
      <c r="F6" s="10" t="s">
        <v>86</v>
      </c>
      <c r="G6" s="81"/>
      <c r="H6" s="81"/>
    </row>
    <row r="7" ht="33" customHeight="1" spans="1:8">
      <c r="A7" s="13" t="s">
        <v>11</v>
      </c>
      <c r="B7" s="14"/>
      <c r="C7" s="15"/>
      <c r="D7" s="50">
        <f>D8+D13</f>
        <v>59.8</v>
      </c>
      <c r="E7" s="17">
        <f>F7/D7</f>
        <v>0.747157190635452</v>
      </c>
      <c r="F7" s="50">
        <f>F8+F13</f>
        <v>44.68</v>
      </c>
      <c r="G7" s="82"/>
      <c r="H7" s="83"/>
    </row>
    <row r="8" ht="42" customHeight="1" spans="1:8">
      <c r="A8" s="13" t="s">
        <v>12</v>
      </c>
      <c r="B8" s="14"/>
      <c r="C8" s="15"/>
      <c r="D8" s="50">
        <f>SUM(D9:D12)</f>
        <v>37</v>
      </c>
      <c r="E8" s="17">
        <f>F8/D8</f>
        <v>0.782972972972973</v>
      </c>
      <c r="F8" s="50">
        <f>SUM(F9:F12)</f>
        <v>28.97</v>
      </c>
      <c r="G8" s="82"/>
      <c r="H8" s="83"/>
    </row>
    <row r="9" ht="39.75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0.685833333333333</v>
      </c>
      <c r="F9" s="53">
        <v>8.23</v>
      </c>
      <c r="G9" s="84"/>
      <c r="H9" s="85"/>
    </row>
    <row r="10" ht="48.75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0.870625</v>
      </c>
      <c r="F10" s="53">
        <v>13.93</v>
      </c>
      <c r="G10" s="84"/>
      <c r="H10" s="83"/>
    </row>
    <row r="11" ht="33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0.79</v>
      </c>
      <c r="F11" s="53">
        <v>2.37</v>
      </c>
      <c r="G11" s="84"/>
      <c r="H11" s="83"/>
    </row>
    <row r="12" ht="47.2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0.74</v>
      </c>
      <c r="F12" s="53">
        <v>4.44</v>
      </c>
      <c r="G12" s="84"/>
      <c r="H12" s="86"/>
    </row>
    <row r="13" ht="32.2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0.689035087719298</v>
      </c>
      <c r="F13" s="67">
        <f t="shared" si="1"/>
        <v>15.71</v>
      </c>
      <c r="G13" s="85"/>
      <c r="H13" s="83"/>
    </row>
    <row r="14" ht="48.7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0.57</v>
      </c>
      <c r="F14" s="53">
        <v>0.57</v>
      </c>
      <c r="G14" s="87"/>
      <c r="H14" s="86"/>
    </row>
    <row r="15" ht="31.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0.95</v>
      </c>
      <c r="F15" s="53">
        <v>2.85</v>
      </c>
      <c r="G15" s="85"/>
      <c r="H15" s="83"/>
    </row>
    <row r="16" ht="112.5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0.277586206896552</v>
      </c>
      <c r="F16" s="53">
        <v>1.61</v>
      </c>
      <c r="G16" s="86" t="s">
        <v>87</v>
      </c>
      <c r="H16" s="86" t="s">
        <v>64</v>
      </c>
    </row>
    <row r="17" ht="38.25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0.68</v>
      </c>
      <c r="F17" s="53">
        <v>6.8</v>
      </c>
      <c r="G17" s="85"/>
      <c r="H17" s="88"/>
    </row>
    <row r="18" ht="26.2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1.29333333333333</v>
      </c>
      <c r="F18" s="53">
        <v>3.88</v>
      </c>
      <c r="G18" s="85"/>
      <c r="H18" s="83"/>
    </row>
    <row r="19" ht="26.25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85"/>
      <c r="H19" s="83"/>
    </row>
    <row r="20" ht="26.25" customHeight="1" spans="1:6">
      <c r="A20" s="76"/>
      <c r="B20" s="76"/>
      <c r="C20" s="77"/>
      <c r="D20" s="78"/>
      <c r="E20" s="79"/>
      <c r="F20" s="80"/>
    </row>
    <row r="21" ht="26.25" customHeight="1"/>
    <row r="22" ht="26.25" customHeight="1" spans="1:8">
      <c r="A22" s="32"/>
      <c r="B22" s="93" t="s">
        <v>88</v>
      </c>
      <c r="C22" s="93"/>
      <c r="D22" s="93"/>
      <c r="E22" s="93"/>
      <c r="F22" s="93"/>
      <c r="G22" s="93"/>
      <c r="H22" s="93"/>
    </row>
    <row r="23" ht="26.25" customHeight="1" spans="1:8">
      <c r="A23" s="32"/>
      <c r="B23" s="93"/>
      <c r="C23" s="93"/>
      <c r="D23" s="93"/>
      <c r="E23" s="93"/>
      <c r="F23" s="93"/>
      <c r="G23" s="93"/>
      <c r="H23" s="93"/>
    </row>
    <row r="24" ht="26.25" customHeight="1" spans="1:8">
      <c r="A24" s="34"/>
      <c r="B24" s="93"/>
      <c r="C24" s="93"/>
      <c r="D24" s="93"/>
      <c r="E24" s="93"/>
      <c r="F24" s="93"/>
      <c r="G24" s="93"/>
      <c r="H24" s="93"/>
    </row>
    <row r="25" ht="26.25" customHeight="1" spans="1:8">
      <c r="A25" s="32"/>
      <c r="B25" s="94"/>
      <c r="C25" s="94" t="s">
        <v>5</v>
      </c>
      <c r="D25" s="95" t="s">
        <v>89</v>
      </c>
      <c r="E25" s="96" t="s">
        <v>43</v>
      </c>
      <c r="F25" s="94" t="s">
        <v>90</v>
      </c>
      <c r="G25" s="94" t="s">
        <v>91</v>
      </c>
      <c r="H25" s="94" t="s">
        <v>7</v>
      </c>
    </row>
    <row r="26" ht="26.25" customHeight="1" spans="1:8">
      <c r="A26" s="32"/>
      <c r="B26" s="94">
        <v>1</v>
      </c>
      <c r="C26" s="97" t="s">
        <v>48</v>
      </c>
      <c r="D26" s="98" t="s">
        <v>47</v>
      </c>
      <c r="E26" s="99">
        <v>5.8</v>
      </c>
      <c r="F26" s="99">
        <v>1</v>
      </c>
      <c r="G26" s="100">
        <v>0.3</v>
      </c>
      <c r="H26" s="101">
        <f t="shared" ref="H26:H34" si="3">G26/F26</f>
        <v>0.3</v>
      </c>
    </row>
    <row r="27" ht="26.25" customHeight="1" spans="1:8">
      <c r="A27" s="32"/>
      <c r="B27" s="94">
        <v>2</v>
      </c>
      <c r="C27" s="97" t="s">
        <v>49</v>
      </c>
      <c r="D27" s="98" t="s">
        <v>47</v>
      </c>
      <c r="E27" s="102">
        <v>2.94</v>
      </c>
      <c r="F27" s="99">
        <v>1</v>
      </c>
      <c r="G27" s="100">
        <v>0</v>
      </c>
      <c r="H27" s="101">
        <f t="shared" si="3"/>
        <v>0</v>
      </c>
    </row>
    <row r="28" ht="26.25" customHeight="1" spans="1:8">
      <c r="A28" s="32"/>
      <c r="B28" s="94">
        <v>3</v>
      </c>
      <c r="C28" s="97" t="s">
        <v>50</v>
      </c>
      <c r="D28" s="98" t="s">
        <v>47</v>
      </c>
      <c r="E28" s="102">
        <v>1.53</v>
      </c>
      <c r="F28" s="99">
        <v>1.23</v>
      </c>
      <c r="G28" s="100">
        <v>0.48</v>
      </c>
      <c r="H28" s="101">
        <f t="shared" si="3"/>
        <v>0.390243902439024</v>
      </c>
    </row>
    <row r="29" ht="26.25" customHeight="1" spans="1:8">
      <c r="A29" s="32"/>
      <c r="B29" s="94">
        <v>4</v>
      </c>
      <c r="C29" s="97" t="s">
        <v>92</v>
      </c>
      <c r="D29" s="98" t="s">
        <v>47</v>
      </c>
      <c r="E29" s="102">
        <v>1.5</v>
      </c>
      <c r="F29" s="99">
        <v>1.5</v>
      </c>
      <c r="G29" s="100">
        <v>0</v>
      </c>
      <c r="H29" s="101">
        <f t="shared" si="3"/>
        <v>0</v>
      </c>
    </row>
    <row r="30" ht="26.25" customHeight="1" spans="1:8">
      <c r="A30" s="34"/>
      <c r="B30" s="94">
        <v>5</v>
      </c>
      <c r="C30" s="97" t="s">
        <v>93</v>
      </c>
      <c r="D30" s="98" t="s">
        <v>47</v>
      </c>
      <c r="E30" s="102">
        <v>22.98</v>
      </c>
      <c r="F30" s="99">
        <v>8</v>
      </c>
      <c r="G30" s="100">
        <v>0</v>
      </c>
      <c r="H30" s="101">
        <f t="shared" si="3"/>
        <v>0</v>
      </c>
    </row>
    <row r="31" ht="26.25" customHeight="1" spans="1:8">
      <c r="A31" s="38"/>
      <c r="B31" s="94">
        <v>6</v>
      </c>
      <c r="C31" s="97" t="s">
        <v>94</v>
      </c>
      <c r="D31" s="98" t="s">
        <v>47</v>
      </c>
      <c r="E31" s="102">
        <v>31.03</v>
      </c>
      <c r="F31" s="99">
        <v>4.6</v>
      </c>
      <c r="G31" s="100">
        <v>0</v>
      </c>
      <c r="H31" s="101">
        <f t="shared" si="3"/>
        <v>0</v>
      </c>
    </row>
    <row r="32" ht="24" customHeight="1" spans="1:8">
      <c r="A32" s="34"/>
      <c r="B32" s="94">
        <v>7</v>
      </c>
      <c r="C32" s="97" t="s">
        <v>95</v>
      </c>
      <c r="D32" s="98" t="s">
        <v>47</v>
      </c>
      <c r="E32" s="102">
        <v>80.58</v>
      </c>
      <c r="F32" s="99">
        <v>14</v>
      </c>
      <c r="G32" s="100">
        <v>4</v>
      </c>
      <c r="H32" s="101">
        <f t="shared" si="3"/>
        <v>0.285714285714286</v>
      </c>
    </row>
    <row r="33" ht="18.75" spans="1:8">
      <c r="A33" s="32"/>
      <c r="B33" s="94">
        <v>8</v>
      </c>
      <c r="C33" s="97" t="s">
        <v>96</v>
      </c>
      <c r="D33" s="98" t="s">
        <v>54</v>
      </c>
      <c r="E33" s="102">
        <v>8.54</v>
      </c>
      <c r="F33" s="99">
        <v>3</v>
      </c>
      <c r="G33" s="100">
        <v>0.03</v>
      </c>
      <c r="H33" s="101">
        <f t="shared" si="3"/>
        <v>0.01</v>
      </c>
    </row>
    <row r="34" ht="18.75" spans="1:8">
      <c r="A34" s="34"/>
      <c r="B34" s="94">
        <v>9</v>
      </c>
      <c r="C34" s="97" t="s">
        <v>97</v>
      </c>
      <c r="D34" s="98" t="s">
        <v>23</v>
      </c>
      <c r="E34" s="102">
        <v>0.49</v>
      </c>
      <c r="F34" s="99">
        <v>0.14</v>
      </c>
      <c r="G34" s="100">
        <v>0.03</v>
      </c>
      <c r="H34" s="101">
        <f t="shared" si="3"/>
        <v>0.214285714285714</v>
      </c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5">
    <mergeCell ref="A2:H2"/>
    <mergeCell ref="A3:H3"/>
    <mergeCell ref="A4:H4"/>
    <mergeCell ref="E5:F5"/>
    <mergeCell ref="A7:C7"/>
    <mergeCell ref="A8:C8"/>
    <mergeCell ref="A13:C13"/>
    <mergeCell ref="A19:C19"/>
    <mergeCell ref="A5:A6"/>
    <mergeCell ref="B5:B6"/>
    <mergeCell ref="C5:C6"/>
    <mergeCell ref="D5:D6"/>
    <mergeCell ref="G5:G6"/>
    <mergeCell ref="H5:H6"/>
    <mergeCell ref="B22:H24"/>
  </mergeCells>
  <pageMargins left="1.5748031496063" right="0.708661417322835" top="0.748031496062992" bottom="0.748031496062992" header="0.31496062992126" footer="0.31496062992126"/>
  <pageSetup paperSize="9" scale="4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20.125" customWidth="1"/>
    <col min="8" max="8" width="55.125" customWidth="1"/>
  </cols>
  <sheetData>
    <row r="1" ht="20.25" spans="1:2">
      <c r="A1" s="54"/>
      <c r="B1" s="3"/>
    </row>
    <row r="2" ht="51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98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84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" t="s">
        <v>99</v>
      </c>
      <c r="F5" s="10"/>
      <c r="G5" s="81" t="s">
        <v>9</v>
      </c>
      <c r="H5" s="81" t="s">
        <v>10</v>
      </c>
    </row>
    <row r="6" ht="40.5" spans="1:8">
      <c r="A6" s="10"/>
      <c r="B6" s="12"/>
      <c r="C6" s="6"/>
      <c r="D6" s="8"/>
      <c r="E6" s="9" t="s">
        <v>7</v>
      </c>
      <c r="F6" s="10" t="s">
        <v>100</v>
      </c>
      <c r="G6" s="81"/>
      <c r="H6" s="81"/>
    </row>
    <row r="7" ht="20.25" spans="1:8">
      <c r="A7" s="13" t="s">
        <v>11</v>
      </c>
      <c r="B7" s="14"/>
      <c r="C7" s="15"/>
      <c r="D7" s="50">
        <f>D8+D13</f>
        <v>59.8</v>
      </c>
      <c r="E7" s="17">
        <f>F7/D7</f>
        <v>0.732608695652174</v>
      </c>
      <c r="F7" s="50">
        <f>F8+F13</f>
        <v>43.81</v>
      </c>
      <c r="G7" s="82"/>
      <c r="H7" s="83"/>
    </row>
    <row r="8" ht="29.2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0.775945945945946</v>
      </c>
      <c r="F8" s="50">
        <f>SUM(F9:F12)</f>
        <v>28.71</v>
      </c>
      <c r="G8" s="82"/>
      <c r="H8" s="83"/>
    </row>
    <row r="9" ht="42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0.681666666666667</v>
      </c>
      <c r="F9" s="53">
        <v>8.18</v>
      </c>
      <c r="G9" s="84"/>
      <c r="H9" s="85"/>
    </row>
    <row r="10" ht="40.5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0.8675</v>
      </c>
      <c r="F10" s="53">
        <v>13.88</v>
      </c>
      <c r="G10" s="84"/>
      <c r="H10" s="83"/>
    </row>
    <row r="11" ht="30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0.766666666666667</v>
      </c>
      <c r="F11" s="53">
        <v>2.3</v>
      </c>
      <c r="G11" s="84"/>
      <c r="H11" s="83"/>
    </row>
    <row r="12" ht="39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0.725</v>
      </c>
      <c r="F12" s="53">
        <v>4.35</v>
      </c>
      <c r="G12" s="84"/>
      <c r="H12" s="86" t="s">
        <v>101</v>
      </c>
    </row>
    <row r="13" ht="32.2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0.662280701754386</v>
      </c>
      <c r="F13" s="67">
        <f t="shared" si="1"/>
        <v>15.1</v>
      </c>
      <c r="G13" s="85"/>
      <c r="H13" s="83"/>
    </row>
    <row r="14" ht="35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0.57</v>
      </c>
      <c r="F14" s="53">
        <v>0.57</v>
      </c>
      <c r="G14" s="87"/>
      <c r="H14" s="86" t="s">
        <v>102</v>
      </c>
    </row>
    <row r="15" ht="26.2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0.93</v>
      </c>
      <c r="F15" s="53">
        <v>2.79</v>
      </c>
      <c r="G15" s="85"/>
      <c r="H15" s="83"/>
    </row>
    <row r="16" ht="42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0.270689655172414</v>
      </c>
      <c r="F16" s="53">
        <v>1.57</v>
      </c>
      <c r="G16" s="86" t="s">
        <v>87</v>
      </c>
      <c r="H16" s="86" t="s">
        <v>64</v>
      </c>
    </row>
    <row r="17" ht="30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0.65</v>
      </c>
      <c r="F17" s="53">
        <v>6.5</v>
      </c>
      <c r="G17" s="85"/>
      <c r="H17" s="88" t="s">
        <v>103</v>
      </c>
    </row>
    <row r="18" ht="26.2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1.22333333333333</v>
      </c>
      <c r="F18" s="53">
        <v>3.67</v>
      </c>
      <c r="G18" s="85"/>
      <c r="H18" s="83"/>
    </row>
    <row r="19" ht="24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85"/>
      <c r="H19" s="83"/>
    </row>
    <row r="20" ht="24" customHeight="1" spans="1:6">
      <c r="A20" s="76"/>
      <c r="B20" s="76"/>
      <c r="C20" s="77"/>
      <c r="D20" s="78"/>
      <c r="E20" s="79"/>
      <c r="F20" s="80"/>
    </row>
    <row r="21" ht="24" customHeight="1"/>
    <row r="22" ht="24" customHeight="1" spans="1:8">
      <c r="A22" s="32"/>
      <c r="B22" s="93" t="s">
        <v>88</v>
      </c>
      <c r="C22" s="93"/>
      <c r="D22" s="93"/>
      <c r="E22" s="93"/>
      <c r="F22" s="93"/>
      <c r="G22" s="93"/>
      <c r="H22" s="93"/>
    </row>
    <row r="23" ht="24" customHeight="1" spans="1:8">
      <c r="A23" s="32"/>
      <c r="B23" s="93"/>
      <c r="C23" s="93"/>
      <c r="D23" s="93"/>
      <c r="E23" s="93"/>
      <c r="F23" s="93"/>
      <c r="G23" s="93"/>
      <c r="H23" s="93"/>
    </row>
    <row r="24" ht="24" customHeight="1" spans="1:8">
      <c r="A24" s="34"/>
      <c r="B24" s="93"/>
      <c r="C24" s="93"/>
      <c r="D24" s="93"/>
      <c r="E24" s="93"/>
      <c r="F24" s="93"/>
      <c r="G24" s="93"/>
      <c r="H24" s="93"/>
    </row>
    <row r="25" ht="24" customHeight="1" spans="1:8">
      <c r="A25" s="32"/>
      <c r="B25" s="94"/>
      <c r="C25" s="94" t="s">
        <v>5</v>
      </c>
      <c r="D25" s="95" t="s">
        <v>89</v>
      </c>
      <c r="E25" s="96" t="s">
        <v>43</v>
      </c>
      <c r="F25" s="94" t="s">
        <v>90</v>
      </c>
      <c r="G25" s="94" t="s">
        <v>91</v>
      </c>
      <c r="H25" s="94" t="s">
        <v>7</v>
      </c>
    </row>
    <row r="26" ht="24" customHeight="1" spans="1:8">
      <c r="A26" s="32"/>
      <c r="B26" s="94">
        <v>1</v>
      </c>
      <c r="C26" s="97" t="s">
        <v>48</v>
      </c>
      <c r="D26" s="98" t="s">
        <v>47</v>
      </c>
      <c r="E26" s="99">
        <v>5.8</v>
      </c>
      <c r="F26" s="99">
        <v>1</v>
      </c>
      <c r="G26" s="100">
        <v>0.3</v>
      </c>
      <c r="H26" s="101">
        <f t="shared" ref="H26:H34" si="3">G26/F26</f>
        <v>0.3</v>
      </c>
    </row>
    <row r="27" ht="24" customHeight="1" spans="1:8">
      <c r="A27" s="32"/>
      <c r="B27" s="94">
        <v>2</v>
      </c>
      <c r="C27" s="97" t="s">
        <v>49</v>
      </c>
      <c r="D27" s="98" t="s">
        <v>47</v>
      </c>
      <c r="E27" s="102">
        <v>2.94</v>
      </c>
      <c r="F27" s="99">
        <v>1</v>
      </c>
      <c r="G27" s="100">
        <v>0</v>
      </c>
      <c r="H27" s="101">
        <f t="shared" si="3"/>
        <v>0</v>
      </c>
    </row>
    <row r="28" ht="24" customHeight="1" spans="1:8">
      <c r="A28" s="32"/>
      <c r="B28" s="94">
        <v>3</v>
      </c>
      <c r="C28" s="97" t="s">
        <v>50</v>
      </c>
      <c r="D28" s="98" t="s">
        <v>47</v>
      </c>
      <c r="E28" s="102">
        <v>1.53</v>
      </c>
      <c r="F28" s="99">
        <v>1.23</v>
      </c>
      <c r="G28" s="100">
        <v>0.48</v>
      </c>
      <c r="H28" s="101">
        <f t="shared" si="3"/>
        <v>0.390243902439024</v>
      </c>
    </row>
    <row r="29" ht="24" customHeight="1" spans="1:8">
      <c r="A29" s="32"/>
      <c r="B29" s="94">
        <v>4</v>
      </c>
      <c r="C29" s="97" t="s">
        <v>92</v>
      </c>
      <c r="D29" s="98" t="s">
        <v>47</v>
      </c>
      <c r="E29" s="102">
        <v>1.5</v>
      </c>
      <c r="F29" s="99">
        <v>1.5</v>
      </c>
      <c r="G29" s="100">
        <v>0</v>
      </c>
      <c r="H29" s="101">
        <f t="shared" si="3"/>
        <v>0</v>
      </c>
    </row>
    <row r="30" ht="24" customHeight="1" spans="1:8">
      <c r="A30" s="34"/>
      <c r="B30" s="94">
        <v>5</v>
      </c>
      <c r="C30" s="97" t="s">
        <v>93</v>
      </c>
      <c r="D30" s="98" t="s">
        <v>47</v>
      </c>
      <c r="E30" s="102">
        <v>22.98</v>
      </c>
      <c r="F30" s="99">
        <v>8</v>
      </c>
      <c r="G30" s="100">
        <v>0</v>
      </c>
      <c r="H30" s="101">
        <f t="shared" si="3"/>
        <v>0</v>
      </c>
    </row>
    <row r="31" ht="24" customHeight="1" spans="1:8">
      <c r="A31" s="38"/>
      <c r="B31" s="94">
        <v>6</v>
      </c>
      <c r="C31" s="97" t="s">
        <v>94</v>
      </c>
      <c r="D31" s="98" t="s">
        <v>47</v>
      </c>
      <c r="E31" s="102">
        <v>31.03</v>
      </c>
      <c r="F31" s="99">
        <v>4.6</v>
      </c>
      <c r="G31" s="100">
        <v>0</v>
      </c>
      <c r="H31" s="101">
        <f t="shared" si="3"/>
        <v>0</v>
      </c>
    </row>
    <row r="32" ht="24" customHeight="1" spans="1:8">
      <c r="A32" s="34"/>
      <c r="B32" s="94">
        <v>7</v>
      </c>
      <c r="C32" s="97" t="s">
        <v>95</v>
      </c>
      <c r="D32" s="98" t="s">
        <v>47</v>
      </c>
      <c r="E32" s="102">
        <v>80.58</v>
      </c>
      <c r="F32" s="99">
        <v>14</v>
      </c>
      <c r="G32" s="100">
        <v>4</v>
      </c>
      <c r="H32" s="101">
        <f t="shared" si="3"/>
        <v>0.285714285714286</v>
      </c>
    </row>
    <row r="33" ht="37.5" spans="1:8">
      <c r="A33" s="32"/>
      <c r="B33" s="94">
        <v>8</v>
      </c>
      <c r="C33" s="97" t="s">
        <v>96</v>
      </c>
      <c r="D33" s="98" t="s">
        <v>54</v>
      </c>
      <c r="E33" s="102">
        <v>8.54</v>
      </c>
      <c r="F33" s="99">
        <v>3</v>
      </c>
      <c r="G33" s="100">
        <v>0.03</v>
      </c>
      <c r="H33" s="101">
        <f t="shared" si="3"/>
        <v>0.01</v>
      </c>
    </row>
    <row r="34" ht="18.75" spans="1:8">
      <c r="A34" s="34"/>
      <c r="B34" s="94">
        <v>9</v>
      </c>
      <c r="C34" s="97" t="s">
        <v>97</v>
      </c>
      <c r="D34" s="98" t="s">
        <v>23</v>
      </c>
      <c r="E34" s="102">
        <v>0.49</v>
      </c>
      <c r="F34" s="99">
        <v>0.14</v>
      </c>
      <c r="G34" s="100">
        <v>0.03</v>
      </c>
      <c r="H34" s="101">
        <f t="shared" si="3"/>
        <v>0.214285714285714</v>
      </c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5">
    <mergeCell ref="A2:H2"/>
    <mergeCell ref="A3:H3"/>
    <mergeCell ref="A4:H4"/>
    <mergeCell ref="E5:F5"/>
    <mergeCell ref="A7:C7"/>
    <mergeCell ref="A8:C8"/>
    <mergeCell ref="A13:C13"/>
    <mergeCell ref="A19:C19"/>
    <mergeCell ref="A5:A6"/>
    <mergeCell ref="B5:B6"/>
    <mergeCell ref="C5:C6"/>
    <mergeCell ref="D5:D6"/>
    <mergeCell ref="G5:G6"/>
    <mergeCell ref="H5:H6"/>
    <mergeCell ref="B22:H24"/>
  </mergeCells>
  <pageMargins left="1.18110236220472" right="0.236220472440945" top="0.748031496062992" bottom="0.748031496062992" header="0.31496062992126" footer="0.31496062992126"/>
  <pageSetup paperSize="9" scale="32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55" zoomScaleNormal="55" workbookViewId="0">
      <selection activeCell="A1" sqref="A1"/>
    </sheetView>
  </sheetViews>
  <sheetFormatPr defaultColWidth="9" defaultRowHeight="13.5" outlineLevelCol="7"/>
  <cols>
    <col min="1" max="1" width="5" style="1" customWidth="1"/>
    <col min="2" max="2" width="15.375" style="1" customWidth="1"/>
    <col min="3" max="3" width="69.875" customWidth="1"/>
    <col min="4" max="4" width="13" customWidth="1"/>
    <col min="5" max="5" width="13.125" style="2" customWidth="1"/>
    <col min="6" max="6" width="25.875" customWidth="1"/>
    <col min="7" max="7" width="20.125" hidden="1" customWidth="1"/>
    <col min="8" max="8" width="0.125" customWidth="1"/>
  </cols>
  <sheetData>
    <row r="1" ht="20.25" spans="1:2">
      <c r="A1" s="54"/>
      <c r="B1" s="3"/>
    </row>
    <row r="2" ht="51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104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84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" t="s">
        <v>105</v>
      </c>
      <c r="F5" s="10"/>
      <c r="G5" s="81" t="s">
        <v>9</v>
      </c>
      <c r="H5" s="81" t="s">
        <v>106</v>
      </c>
    </row>
    <row r="6" ht="20.25" spans="1:8">
      <c r="A6" s="10"/>
      <c r="B6" s="12"/>
      <c r="C6" s="6"/>
      <c r="D6" s="8"/>
      <c r="E6" s="9" t="s">
        <v>7</v>
      </c>
      <c r="F6" s="10" t="s">
        <v>107</v>
      </c>
      <c r="G6" s="81"/>
      <c r="H6" s="81"/>
    </row>
    <row r="7" ht="20.25" spans="1:8">
      <c r="A7" s="13" t="s">
        <v>11</v>
      </c>
      <c r="B7" s="14"/>
      <c r="C7" s="15"/>
      <c r="D7" s="50">
        <f>D8+D13</f>
        <v>59.8</v>
      </c>
      <c r="E7" s="17">
        <f>F7/D7</f>
        <v>0.718561872909699</v>
      </c>
      <c r="F7" s="50">
        <f>F8+F13</f>
        <v>42.97</v>
      </c>
      <c r="G7" s="82"/>
      <c r="H7" s="83"/>
    </row>
    <row r="8" ht="29.2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0.77027027027027</v>
      </c>
      <c r="F8" s="50">
        <f>SUM(F9:F12)</f>
        <v>28.5</v>
      </c>
      <c r="G8" s="82"/>
      <c r="H8" s="83"/>
    </row>
    <row r="9" ht="42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0.6775</v>
      </c>
      <c r="F9" s="53">
        <v>8.13</v>
      </c>
      <c r="G9" s="84"/>
      <c r="H9" s="85"/>
    </row>
    <row r="10" ht="40.5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0.864375</v>
      </c>
      <c r="F10" s="53">
        <v>13.83</v>
      </c>
      <c r="G10" s="84"/>
      <c r="H10" s="83"/>
    </row>
    <row r="11" ht="30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0.76</v>
      </c>
      <c r="F11" s="53">
        <v>2.28</v>
      </c>
      <c r="G11" s="84"/>
      <c r="H11" s="83"/>
    </row>
    <row r="12" ht="39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0.71</v>
      </c>
      <c r="F12" s="53">
        <v>4.26</v>
      </c>
      <c r="G12" s="84"/>
      <c r="H12" s="86" t="s">
        <v>101</v>
      </c>
    </row>
    <row r="13" ht="32.2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0.634649122807018</v>
      </c>
      <c r="F13" s="67">
        <f t="shared" si="1"/>
        <v>14.47</v>
      </c>
      <c r="G13" s="85"/>
      <c r="H13" s="83"/>
    </row>
    <row r="14" ht="51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0.57</v>
      </c>
      <c r="F14" s="53">
        <v>0.57</v>
      </c>
      <c r="G14" s="87"/>
      <c r="H14" s="86" t="s">
        <v>102</v>
      </c>
    </row>
    <row r="15" ht="46.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0.916666666666667</v>
      </c>
      <c r="F15" s="53">
        <v>2.75</v>
      </c>
      <c r="G15" s="85"/>
      <c r="H15" s="83"/>
    </row>
    <row r="16" ht="42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0.263793103448276</v>
      </c>
      <c r="F16" s="53">
        <v>1.53</v>
      </c>
      <c r="G16" s="86" t="s">
        <v>87</v>
      </c>
      <c r="H16" s="86" t="s">
        <v>64</v>
      </c>
    </row>
    <row r="17" ht="44.25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0.62</v>
      </c>
      <c r="F17" s="53">
        <v>6.2</v>
      </c>
      <c r="G17" s="85"/>
      <c r="H17" s="88" t="s">
        <v>103</v>
      </c>
    </row>
    <row r="18" ht="48.7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1.14</v>
      </c>
      <c r="F18" s="53">
        <v>3.42</v>
      </c>
      <c r="G18" s="85"/>
      <c r="H18" s="83"/>
    </row>
    <row r="19" ht="24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85"/>
      <c r="H19" s="83"/>
    </row>
    <row r="20" ht="24" customHeight="1" spans="1:6">
      <c r="A20" s="76"/>
      <c r="B20" s="76"/>
      <c r="C20" s="77"/>
      <c r="D20" s="78"/>
      <c r="E20" s="79"/>
      <c r="F20" s="80"/>
    </row>
    <row r="21" ht="24" customHeight="1"/>
    <row r="22" ht="24" customHeight="1" spans="1:8">
      <c r="A22" s="32"/>
      <c r="B22" s="93" t="s">
        <v>88</v>
      </c>
      <c r="C22" s="93"/>
      <c r="D22" s="93"/>
      <c r="E22" s="93"/>
      <c r="F22" s="93"/>
      <c r="G22" s="93"/>
      <c r="H22" s="93"/>
    </row>
    <row r="23" ht="24" customHeight="1" spans="1:8">
      <c r="A23" s="32"/>
      <c r="B23" s="93"/>
      <c r="C23" s="93"/>
      <c r="D23" s="93"/>
      <c r="E23" s="93"/>
      <c r="F23" s="93"/>
      <c r="G23" s="93"/>
      <c r="H23" s="93"/>
    </row>
    <row r="24" ht="24" customHeight="1" spans="1:8">
      <c r="A24" s="34"/>
      <c r="B24" s="93"/>
      <c r="C24" s="93"/>
      <c r="D24" s="93"/>
      <c r="E24" s="93"/>
      <c r="F24" s="93"/>
      <c r="G24" s="93"/>
      <c r="H24" s="93"/>
    </row>
    <row r="25" ht="24" customHeight="1" spans="1:8">
      <c r="A25" s="32"/>
      <c r="B25" s="94"/>
      <c r="C25" s="94" t="s">
        <v>5</v>
      </c>
      <c r="D25" s="95" t="s">
        <v>89</v>
      </c>
      <c r="E25" s="96" t="s">
        <v>43</v>
      </c>
      <c r="F25" s="94" t="s">
        <v>90</v>
      </c>
      <c r="G25" s="94" t="s">
        <v>91</v>
      </c>
      <c r="H25" s="94" t="s">
        <v>7</v>
      </c>
    </row>
    <row r="26" ht="24" customHeight="1" spans="1:8">
      <c r="A26" s="32"/>
      <c r="B26" s="94">
        <v>1</v>
      </c>
      <c r="C26" s="97" t="s">
        <v>48</v>
      </c>
      <c r="D26" s="98" t="s">
        <v>47</v>
      </c>
      <c r="E26" s="99">
        <v>5.8</v>
      </c>
      <c r="F26" s="99">
        <v>1</v>
      </c>
      <c r="G26" s="100">
        <v>0.3</v>
      </c>
      <c r="H26" s="101">
        <f t="shared" ref="H26:H34" si="3">G26/F26</f>
        <v>0.3</v>
      </c>
    </row>
    <row r="27" ht="24" customHeight="1" spans="1:8">
      <c r="A27" s="32"/>
      <c r="B27" s="94">
        <v>2</v>
      </c>
      <c r="C27" s="97" t="s">
        <v>49</v>
      </c>
      <c r="D27" s="98" t="s">
        <v>47</v>
      </c>
      <c r="E27" s="102">
        <v>2.94</v>
      </c>
      <c r="F27" s="99">
        <v>1</v>
      </c>
      <c r="G27" s="100">
        <v>0</v>
      </c>
      <c r="H27" s="101">
        <f t="shared" si="3"/>
        <v>0</v>
      </c>
    </row>
    <row r="28" ht="24" customHeight="1" spans="1:8">
      <c r="A28" s="32"/>
      <c r="B28" s="94">
        <v>3</v>
      </c>
      <c r="C28" s="97" t="s">
        <v>50</v>
      </c>
      <c r="D28" s="98" t="s">
        <v>47</v>
      </c>
      <c r="E28" s="102">
        <v>1.53</v>
      </c>
      <c r="F28" s="99">
        <v>1.23</v>
      </c>
      <c r="G28" s="100">
        <v>0.48</v>
      </c>
      <c r="H28" s="101">
        <f t="shared" si="3"/>
        <v>0.390243902439024</v>
      </c>
    </row>
    <row r="29" ht="24" customHeight="1" spans="1:8">
      <c r="A29" s="32"/>
      <c r="B29" s="94">
        <v>4</v>
      </c>
      <c r="C29" s="97" t="s">
        <v>92</v>
      </c>
      <c r="D29" s="98" t="s">
        <v>47</v>
      </c>
      <c r="E29" s="102">
        <v>1.5</v>
      </c>
      <c r="F29" s="99">
        <v>1.5</v>
      </c>
      <c r="G29" s="100">
        <v>0</v>
      </c>
      <c r="H29" s="101">
        <f t="shared" si="3"/>
        <v>0</v>
      </c>
    </row>
    <row r="30" ht="24" customHeight="1" spans="1:8">
      <c r="A30" s="34"/>
      <c r="B30" s="94">
        <v>5</v>
      </c>
      <c r="C30" s="97" t="s">
        <v>93</v>
      </c>
      <c r="D30" s="98" t="s">
        <v>47</v>
      </c>
      <c r="E30" s="102">
        <v>22.98</v>
      </c>
      <c r="F30" s="99">
        <v>8</v>
      </c>
      <c r="G30" s="100">
        <v>0</v>
      </c>
      <c r="H30" s="101">
        <f t="shared" si="3"/>
        <v>0</v>
      </c>
    </row>
    <row r="31" ht="24" customHeight="1" spans="1:8">
      <c r="A31" s="38"/>
      <c r="B31" s="94">
        <v>6</v>
      </c>
      <c r="C31" s="97" t="s">
        <v>94</v>
      </c>
      <c r="D31" s="98" t="s">
        <v>47</v>
      </c>
      <c r="E31" s="102">
        <v>31.03</v>
      </c>
      <c r="F31" s="99">
        <v>4.6</v>
      </c>
      <c r="G31" s="100">
        <v>0</v>
      </c>
      <c r="H31" s="101">
        <f t="shared" si="3"/>
        <v>0</v>
      </c>
    </row>
    <row r="32" ht="24" customHeight="1" spans="1:8">
      <c r="A32" s="34"/>
      <c r="B32" s="94">
        <v>7</v>
      </c>
      <c r="C32" s="97" t="s">
        <v>95</v>
      </c>
      <c r="D32" s="98" t="s">
        <v>47</v>
      </c>
      <c r="E32" s="102">
        <v>80.58</v>
      </c>
      <c r="F32" s="99">
        <v>14</v>
      </c>
      <c r="G32" s="100">
        <v>4</v>
      </c>
      <c r="H32" s="101">
        <f t="shared" si="3"/>
        <v>0.285714285714286</v>
      </c>
    </row>
    <row r="33" ht="18.75" spans="1:8">
      <c r="A33" s="32"/>
      <c r="B33" s="94">
        <v>8</v>
      </c>
      <c r="C33" s="97" t="s">
        <v>96</v>
      </c>
      <c r="D33" s="98" t="s">
        <v>54</v>
      </c>
      <c r="E33" s="102">
        <v>8.54</v>
      </c>
      <c r="F33" s="99">
        <v>3</v>
      </c>
      <c r="G33" s="100">
        <v>0.03</v>
      </c>
      <c r="H33" s="101">
        <f t="shared" si="3"/>
        <v>0.01</v>
      </c>
    </row>
    <row r="34" ht="18.75" spans="1:8">
      <c r="A34" s="34"/>
      <c r="B34" s="94">
        <v>9</v>
      </c>
      <c r="C34" s="97" t="s">
        <v>97</v>
      </c>
      <c r="D34" s="98" t="s">
        <v>23</v>
      </c>
      <c r="E34" s="102">
        <v>0.49</v>
      </c>
      <c r="F34" s="99">
        <v>0.14</v>
      </c>
      <c r="G34" s="100">
        <v>0.03</v>
      </c>
      <c r="H34" s="101">
        <f t="shared" si="3"/>
        <v>0.214285714285714</v>
      </c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5">
    <mergeCell ref="A2:H2"/>
    <mergeCell ref="A3:H3"/>
    <mergeCell ref="A4:H4"/>
    <mergeCell ref="E5:F5"/>
    <mergeCell ref="A7:C7"/>
    <mergeCell ref="A8:C8"/>
    <mergeCell ref="A13:C13"/>
    <mergeCell ref="A19:C19"/>
    <mergeCell ref="A5:A6"/>
    <mergeCell ref="B5:B6"/>
    <mergeCell ref="C5:C6"/>
    <mergeCell ref="D5:D6"/>
    <mergeCell ref="G5:G6"/>
    <mergeCell ref="H5:H6"/>
    <mergeCell ref="B22:H24"/>
  </mergeCells>
  <pageMargins left="1.18110236220472" right="0.236220472440945" top="0.748031496062992" bottom="0.748031496062992" header="0.31496062992126" footer="0.31496062992126"/>
  <pageSetup paperSize="9" scale="4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375" customWidth="1"/>
    <col min="8" max="8" width="17.75" hidden="1" customWidth="1"/>
    <col min="9" max="9" width="27.25" customWidth="1"/>
    <col min="10" max="10" width="55.125" customWidth="1"/>
  </cols>
  <sheetData>
    <row r="1" ht="20.25" spans="1:2">
      <c r="A1" s="54"/>
      <c r="B1" s="3"/>
    </row>
    <row r="2" ht="51.75" customHeight="1" spans="1:1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ht="26.25" customHeight="1" spans="1:10">
      <c r="A3" s="56" t="s">
        <v>108</v>
      </c>
      <c r="B3" s="56"/>
      <c r="C3" s="56"/>
      <c r="D3" s="56"/>
      <c r="E3" s="56"/>
      <c r="F3" s="56"/>
      <c r="G3" s="56"/>
      <c r="H3" s="56"/>
      <c r="I3" s="56"/>
      <c r="J3" s="56"/>
    </row>
    <row r="4" ht="25.5" customHeight="1" spans="1:10">
      <c r="A4" s="60" t="s">
        <v>84</v>
      </c>
      <c r="B4" s="60"/>
      <c r="C4" s="60"/>
      <c r="D4" s="60"/>
      <c r="E4" s="60"/>
      <c r="F4" s="60"/>
      <c r="G4" s="60"/>
      <c r="H4" s="60"/>
      <c r="I4" s="60"/>
      <c r="J4" s="60"/>
    </row>
    <row r="5" ht="20.25" customHeight="1" spans="1:10">
      <c r="A5" s="10" t="s">
        <v>3</v>
      </c>
      <c r="B5" s="7" t="s">
        <v>4</v>
      </c>
      <c r="C5" s="6" t="s">
        <v>5</v>
      </c>
      <c r="D5" s="8" t="s">
        <v>6</v>
      </c>
      <c r="E5" s="10" t="s">
        <v>99</v>
      </c>
      <c r="F5" s="10"/>
      <c r="G5" s="10" t="s">
        <v>109</v>
      </c>
      <c r="H5" s="10"/>
      <c r="I5" s="81" t="s">
        <v>9</v>
      </c>
      <c r="J5" s="81" t="s">
        <v>106</v>
      </c>
    </row>
    <row r="6" ht="40.5" spans="1:10">
      <c r="A6" s="10"/>
      <c r="B6" s="12"/>
      <c r="C6" s="6"/>
      <c r="D6" s="8"/>
      <c r="E6" s="9" t="s">
        <v>7</v>
      </c>
      <c r="F6" s="10" t="s">
        <v>110</v>
      </c>
      <c r="G6" s="9" t="s">
        <v>7</v>
      </c>
      <c r="H6" s="10" t="s">
        <v>110</v>
      </c>
      <c r="I6" s="81"/>
      <c r="J6" s="81"/>
    </row>
    <row r="7" ht="20.25" spans="1:10">
      <c r="A7" s="13" t="s">
        <v>11</v>
      </c>
      <c r="B7" s="14"/>
      <c r="C7" s="15"/>
      <c r="D7" s="50">
        <f>D8+D13</f>
        <v>59.8</v>
      </c>
      <c r="E7" s="17">
        <f>F7/D7</f>
        <v>0.708862876254181</v>
      </c>
      <c r="F7" s="50">
        <f>F8+F13</f>
        <v>42.39</v>
      </c>
      <c r="G7" s="17">
        <f>H7/D7</f>
        <v>0</v>
      </c>
      <c r="H7" s="50">
        <f>H8+H13+H19</f>
        <v>0</v>
      </c>
      <c r="I7" s="82"/>
      <c r="J7" s="83"/>
    </row>
    <row r="8" ht="29.25" customHeight="1" spans="1:10">
      <c r="A8" s="13" t="s">
        <v>12</v>
      </c>
      <c r="B8" s="14"/>
      <c r="C8" s="15"/>
      <c r="D8" s="50">
        <f>SUM(D9:D12)</f>
        <v>37</v>
      </c>
      <c r="E8" s="17">
        <f>F8/D8</f>
        <v>0.767567567567568</v>
      </c>
      <c r="F8" s="50">
        <f>SUM(F9:F12)</f>
        <v>28.4</v>
      </c>
      <c r="G8" s="17"/>
      <c r="H8" s="50">
        <f>H9+H10+H11+H12</f>
        <v>0</v>
      </c>
      <c r="I8" s="82"/>
      <c r="J8" s="83"/>
    </row>
    <row r="9" ht="42" customHeight="1" spans="1:10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0.6775</v>
      </c>
      <c r="F9" s="53">
        <v>8.13</v>
      </c>
      <c r="G9" s="58">
        <f t="shared" ref="G9:G18" si="1">H9/D9</f>
        <v>0</v>
      </c>
      <c r="H9" s="63"/>
      <c r="I9" s="84"/>
      <c r="J9" s="85"/>
    </row>
    <row r="10" ht="40.5" customHeight="1" spans="1:10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0.864375</v>
      </c>
      <c r="F10" s="53">
        <v>13.83</v>
      </c>
      <c r="G10" s="58">
        <f t="shared" si="1"/>
        <v>0</v>
      </c>
      <c r="H10" s="63"/>
      <c r="I10" s="84"/>
      <c r="J10" s="83"/>
    </row>
    <row r="11" ht="30.75" customHeight="1" spans="1:10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0.75</v>
      </c>
      <c r="F11" s="53">
        <v>2.25</v>
      </c>
      <c r="G11" s="58">
        <f t="shared" si="1"/>
        <v>0</v>
      </c>
      <c r="H11" s="63"/>
      <c r="I11" s="84"/>
      <c r="J11" s="83"/>
    </row>
    <row r="12" ht="39" customHeight="1" spans="1:10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0.698333333333333</v>
      </c>
      <c r="F12" s="53">
        <v>4.19</v>
      </c>
      <c r="G12" s="58">
        <f t="shared" si="1"/>
        <v>0</v>
      </c>
      <c r="H12" s="63"/>
      <c r="I12" s="84"/>
      <c r="J12" s="86" t="s">
        <v>101</v>
      </c>
    </row>
    <row r="13" ht="32.25" customHeight="1" spans="1:10">
      <c r="A13" s="64" t="s">
        <v>20</v>
      </c>
      <c r="B13" s="65"/>
      <c r="C13" s="66"/>
      <c r="D13" s="67">
        <f t="shared" ref="D13:H13" si="2">SUM(D14:D18)</f>
        <v>22.8</v>
      </c>
      <c r="E13" s="17">
        <f t="shared" ref="E13:E18" si="3">F13/D13</f>
        <v>0.61359649122807</v>
      </c>
      <c r="F13" s="67">
        <f t="shared" si="2"/>
        <v>13.99</v>
      </c>
      <c r="G13" s="52">
        <f t="shared" si="1"/>
        <v>0</v>
      </c>
      <c r="H13" s="75">
        <f t="shared" si="2"/>
        <v>0</v>
      </c>
      <c r="I13" s="85"/>
      <c r="J13" s="83"/>
    </row>
    <row r="14" ht="35.25" customHeight="1" spans="1:10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3"/>
        <v>0.57</v>
      </c>
      <c r="F14" s="53">
        <v>0.57</v>
      </c>
      <c r="G14" s="58">
        <f t="shared" si="1"/>
        <v>0</v>
      </c>
      <c r="H14" s="63"/>
      <c r="I14" s="87"/>
      <c r="J14" s="86" t="s">
        <v>102</v>
      </c>
    </row>
    <row r="15" ht="26.25" customHeight="1" spans="1:10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3"/>
        <v>0.9</v>
      </c>
      <c r="F15" s="53">
        <v>2.7</v>
      </c>
      <c r="G15" s="58">
        <f t="shared" si="1"/>
        <v>0</v>
      </c>
      <c r="H15" s="63"/>
      <c r="I15" s="85"/>
      <c r="J15" s="83"/>
    </row>
    <row r="16" ht="42" customHeight="1" spans="1:10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3"/>
        <v>0.262068965517241</v>
      </c>
      <c r="F16" s="53">
        <v>1.52</v>
      </c>
      <c r="G16" s="58">
        <f t="shared" si="1"/>
        <v>0</v>
      </c>
      <c r="H16" s="63"/>
      <c r="I16" s="86" t="s">
        <v>87</v>
      </c>
      <c r="J16" s="86" t="s">
        <v>64</v>
      </c>
    </row>
    <row r="17" ht="30" customHeight="1" spans="1:10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3"/>
        <v>0.6</v>
      </c>
      <c r="F17" s="53">
        <v>6</v>
      </c>
      <c r="G17" s="58">
        <f t="shared" si="1"/>
        <v>0</v>
      </c>
      <c r="H17" s="63"/>
      <c r="I17" s="85"/>
      <c r="J17" s="88" t="s">
        <v>103</v>
      </c>
    </row>
    <row r="18" ht="26.25" customHeight="1" spans="1:10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3"/>
        <v>1.06666666666667</v>
      </c>
      <c r="F18" s="53">
        <v>3.2</v>
      </c>
      <c r="G18" s="58">
        <f t="shared" si="1"/>
        <v>0</v>
      </c>
      <c r="H18" s="63"/>
      <c r="I18" s="85"/>
      <c r="J18" s="83"/>
    </row>
    <row r="19" ht="24" customHeight="1" spans="1:10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91"/>
      <c r="H19" s="75"/>
      <c r="I19" s="85"/>
      <c r="J19" s="83"/>
    </row>
    <row r="20" ht="24" customHeight="1" spans="1:7">
      <c r="A20" s="76"/>
      <c r="B20" s="76"/>
      <c r="C20" s="77"/>
      <c r="D20" s="78"/>
      <c r="E20" s="79"/>
      <c r="F20" s="80"/>
      <c r="G20" s="80"/>
    </row>
    <row r="21" ht="24" customHeight="1"/>
    <row r="22" ht="24" customHeight="1" spans="1:10">
      <c r="A22" s="32"/>
      <c r="B22" s="93" t="s">
        <v>111</v>
      </c>
      <c r="C22" s="93"/>
      <c r="D22" s="93"/>
      <c r="E22" s="93"/>
      <c r="F22" s="93"/>
      <c r="G22" s="93"/>
      <c r="H22" s="93"/>
      <c r="I22" s="93"/>
      <c r="J22" s="93"/>
    </row>
    <row r="23" ht="24" customHeight="1" spans="1:10">
      <c r="A23" s="32"/>
      <c r="B23" s="93"/>
      <c r="C23" s="93"/>
      <c r="D23" s="93"/>
      <c r="E23" s="93"/>
      <c r="F23" s="93"/>
      <c r="G23" s="93"/>
      <c r="H23" s="93"/>
      <c r="I23" s="93"/>
      <c r="J23" s="93"/>
    </row>
    <row r="24" ht="24" customHeight="1" spans="1:3">
      <c r="A24" s="34"/>
      <c r="B24" s="47"/>
      <c r="C24" s="48"/>
    </row>
    <row r="25" ht="24" customHeight="1" spans="1:3">
      <c r="A25" s="32"/>
      <c r="B25" s="47"/>
      <c r="C25" s="48"/>
    </row>
    <row r="26" ht="24" customHeight="1" spans="1:3">
      <c r="A26" s="32"/>
      <c r="B26" s="46"/>
      <c r="C26" s="46"/>
    </row>
    <row r="27" ht="24" customHeight="1" spans="1:3">
      <c r="A27" s="32"/>
      <c r="B27" s="46"/>
      <c r="C27" s="46"/>
    </row>
    <row r="28" ht="24" customHeight="1" spans="1:3">
      <c r="A28" s="32"/>
      <c r="B28" s="47"/>
      <c r="C28" s="48"/>
    </row>
    <row r="29" ht="24" customHeight="1" spans="1:3">
      <c r="A29" s="32"/>
      <c r="B29" s="32"/>
      <c r="C29" s="32"/>
    </row>
    <row r="30" ht="24" customHeight="1" spans="1:3">
      <c r="A30" s="34"/>
      <c r="B30" s="47"/>
      <c r="C30" s="48"/>
    </row>
    <row r="31" ht="24" customHeight="1" spans="1:3">
      <c r="A31" s="38"/>
      <c r="B31" s="32"/>
      <c r="C31" s="32"/>
    </row>
    <row r="32" ht="24" customHeight="1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6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  <mergeCell ref="B22:J23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5.125" customWidth="1"/>
  </cols>
  <sheetData>
    <row r="1" ht="20.25" spans="1:2">
      <c r="A1" s="54"/>
      <c r="B1" s="3"/>
    </row>
    <row r="2" ht="51.75" customHeight="1" spans="1:1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ht="26.25" customHeight="1" spans="1:10">
      <c r="A3" s="56" t="s">
        <v>112</v>
      </c>
      <c r="B3" s="56"/>
      <c r="C3" s="56"/>
      <c r="D3" s="56"/>
      <c r="E3" s="56"/>
      <c r="F3" s="56"/>
      <c r="G3" s="56"/>
      <c r="H3" s="56"/>
      <c r="I3" s="56"/>
      <c r="J3" s="56"/>
    </row>
    <row r="4" ht="25.5" customHeight="1" spans="1:10">
      <c r="A4" s="60" t="s">
        <v>84</v>
      </c>
      <c r="B4" s="60"/>
      <c r="C4" s="60"/>
      <c r="D4" s="60"/>
      <c r="E4" s="60"/>
      <c r="F4" s="60"/>
      <c r="G4" s="60"/>
      <c r="H4" s="60"/>
      <c r="I4" s="60"/>
      <c r="J4" s="60"/>
    </row>
    <row r="5" ht="20.25" customHeight="1" spans="1:10">
      <c r="A5" s="10" t="s">
        <v>3</v>
      </c>
      <c r="B5" s="7" t="s">
        <v>4</v>
      </c>
      <c r="C5" s="6" t="s">
        <v>5</v>
      </c>
      <c r="D5" s="8" t="s">
        <v>6</v>
      </c>
      <c r="E5" s="10" t="s">
        <v>99</v>
      </c>
      <c r="F5" s="10"/>
      <c r="G5" s="10" t="s">
        <v>109</v>
      </c>
      <c r="H5" s="10"/>
      <c r="I5" s="81" t="s">
        <v>9</v>
      </c>
      <c r="J5" s="81" t="s">
        <v>106</v>
      </c>
    </row>
    <row r="6" ht="40.5" spans="1:10">
      <c r="A6" s="10"/>
      <c r="B6" s="12"/>
      <c r="C6" s="6"/>
      <c r="D6" s="8"/>
      <c r="E6" s="9" t="s">
        <v>7</v>
      </c>
      <c r="F6" s="10" t="s">
        <v>113</v>
      </c>
      <c r="G6" s="9" t="s">
        <v>7</v>
      </c>
      <c r="H6" s="10" t="s">
        <v>113</v>
      </c>
      <c r="I6" s="81"/>
      <c r="J6" s="81"/>
    </row>
    <row r="7" ht="20.25" spans="1:10">
      <c r="A7" s="13" t="s">
        <v>11</v>
      </c>
      <c r="B7" s="14"/>
      <c r="C7" s="15"/>
      <c r="D7" s="50">
        <f>D8+D13</f>
        <v>59.8</v>
      </c>
      <c r="E7" s="17">
        <f>F7/D7</f>
        <v>0.68628762541806</v>
      </c>
      <c r="F7" s="50">
        <f>F8+F13</f>
        <v>41.04</v>
      </c>
      <c r="G7" s="17">
        <f>H7/D7</f>
        <v>0</v>
      </c>
      <c r="H7" s="50">
        <f>H8+H13+H19</f>
        <v>0</v>
      </c>
      <c r="I7" s="82"/>
      <c r="J7" s="83"/>
    </row>
    <row r="8" ht="29.25" customHeight="1" spans="1:10">
      <c r="A8" s="13" t="s">
        <v>12</v>
      </c>
      <c r="B8" s="14"/>
      <c r="C8" s="15"/>
      <c r="D8" s="50">
        <f>SUM(D9:D12)</f>
        <v>37</v>
      </c>
      <c r="E8" s="17">
        <f>F8/D8</f>
        <v>0.75972972972973</v>
      </c>
      <c r="F8" s="50">
        <f>SUM(F9:F12)</f>
        <v>28.11</v>
      </c>
      <c r="G8" s="17"/>
      <c r="H8" s="50">
        <f>H9+H10+H11+H12</f>
        <v>0</v>
      </c>
      <c r="I8" s="82"/>
      <c r="J8" s="83"/>
    </row>
    <row r="9" ht="42" customHeight="1" spans="1:10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8" si="0">F9/D9</f>
        <v>0.668333333333333</v>
      </c>
      <c r="F9" s="53">
        <v>8.02</v>
      </c>
      <c r="G9" s="58">
        <f t="shared" ref="G9:G18" si="1">H9/D9</f>
        <v>0</v>
      </c>
      <c r="H9" s="63"/>
      <c r="I9" s="84"/>
      <c r="J9" s="85"/>
    </row>
    <row r="10" ht="40.5" customHeight="1" spans="1:10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0.86125</v>
      </c>
      <c r="F10" s="53">
        <v>13.78</v>
      </c>
      <c r="G10" s="58">
        <f t="shared" si="1"/>
        <v>0</v>
      </c>
      <c r="H10" s="63"/>
      <c r="I10" s="84"/>
      <c r="J10" s="83"/>
    </row>
    <row r="11" ht="30.75" customHeight="1" spans="1:10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0.74</v>
      </c>
      <c r="F11" s="53">
        <v>2.22</v>
      </c>
      <c r="G11" s="58">
        <f t="shared" si="1"/>
        <v>0</v>
      </c>
      <c r="H11" s="63"/>
      <c r="I11" s="84"/>
      <c r="J11" s="83"/>
    </row>
    <row r="12" ht="39" customHeight="1" spans="1:10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0.681666666666667</v>
      </c>
      <c r="F12" s="53">
        <v>4.09</v>
      </c>
      <c r="G12" s="58">
        <f t="shared" si="1"/>
        <v>0</v>
      </c>
      <c r="H12" s="63"/>
      <c r="I12" s="84"/>
      <c r="J12" s="86" t="s">
        <v>101</v>
      </c>
    </row>
    <row r="13" ht="32.25" customHeight="1" spans="1:10">
      <c r="A13" s="64" t="s">
        <v>20</v>
      </c>
      <c r="B13" s="65"/>
      <c r="C13" s="66"/>
      <c r="D13" s="67">
        <f t="shared" ref="D13:H13" si="2">SUM(D14:D18)</f>
        <v>22.8</v>
      </c>
      <c r="E13" s="17">
        <f t="shared" si="0"/>
        <v>0.567105263157895</v>
      </c>
      <c r="F13" s="67">
        <f t="shared" si="2"/>
        <v>12.93</v>
      </c>
      <c r="G13" s="52">
        <f t="shared" si="1"/>
        <v>0</v>
      </c>
      <c r="H13" s="75">
        <f t="shared" si="2"/>
        <v>0</v>
      </c>
      <c r="I13" s="85"/>
      <c r="J13" s="83"/>
    </row>
    <row r="14" ht="35.25" customHeight="1" spans="1:10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0"/>
        <v>0.57</v>
      </c>
      <c r="F14" s="53">
        <v>0.57</v>
      </c>
      <c r="G14" s="58">
        <f t="shared" si="1"/>
        <v>0</v>
      </c>
      <c r="H14" s="63"/>
      <c r="I14" s="87"/>
      <c r="J14" s="86" t="s">
        <v>102</v>
      </c>
    </row>
    <row r="15" ht="26.25" customHeight="1" spans="1:10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0"/>
        <v>0.883333333333333</v>
      </c>
      <c r="F15" s="53">
        <v>2.65</v>
      </c>
      <c r="G15" s="58">
        <f t="shared" si="1"/>
        <v>0</v>
      </c>
      <c r="H15" s="63"/>
      <c r="I15" s="85"/>
      <c r="J15" s="83"/>
    </row>
    <row r="16" ht="42" customHeight="1" spans="1:10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0"/>
        <v>0.206896551724138</v>
      </c>
      <c r="F16" s="53">
        <v>1.2</v>
      </c>
      <c r="G16" s="58">
        <f t="shared" si="1"/>
        <v>0</v>
      </c>
      <c r="H16" s="63"/>
      <c r="I16" s="86" t="s">
        <v>87</v>
      </c>
      <c r="J16" s="86" t="s">
        <v>64</v>
      </c>
    </row>
    <row r="17" ht="30" customHeight="1" spans="1:10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0"/>
        <v>0.575</v>
      </c>
      <c r="F17" s="53">
        <v>5.75</v>
      </c>
      <c r="G17" s="58">
        <f t="shared" si="1"/>
        <v>0</v>
      </c>
      <c r="H17" s="63"/>
      <c r="I17" s="85"/>
      <c r="J17" s="88" t="s">
        <v>103</v>
      </c>
    </row>
    <row r="18" ht="26.25" customHeight="1" spans="1:10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0"/>
        <v>0.92</v>
      </c>
      <c r="F18" s="53">
        <v>2.76</v>
      </c>
      <c r="G18" s="58">
        <f t="shared" si="1"/>
        <v>0</v>
      </c>
      <c r="H18" s="63"/>
      <c r="I18" s="85"/>
      <c r="J18" s="83"/>
    </row>
    <row r="19" ht="24" customHeight="1" spans="1:10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91"/>
      <c r="H19" s="75"/>
      <c r="I19" s="85"/>
      <c r="J19" s="83"/>
    </row>
    <row r="20" ht="24" customHeight="1" spans="1:7">
      <c r="A20" s="76"/>
      <c r="B20" s="76"/>
      <c r="C20" s="77"/>
      <c r="D20" s="78"/>
      <c r="E20" s="79"/>
      <c r="F20" s="80"/>
      <c r="G20" s="80"/>
    </row>
    <row r="21" ht="24" customHeight="1"/>
    <row r="22" ht="24" customHeight="1" spans="1:10">
      <c r="A22" s="32"/>
      <c r="B22" s="92" t="s">
        <v>111</v>
      </c>
      <c r="C22" s="92"/>
      <c r="D22" s="92"/>
      <c r="E22" s="92"/>
      <c r="F22" s="92"/>
      <c r="G22" s="92"/>
      <c r="H22" s="92"/>
      <c r="I22" s="92"/>
      <c r="J22" s="92"/>
    </row>
    <row r="23" ht="24" customHeight="1" spans="1:10">
      <c r="A23" s="32"/>
      <c r="B23" s="92"/>
      <c r="C23" s="92"/>
      <c r="D23" s="92"/>
      <c r="E23" s="92"/>
      <c r="F23" s="92"/>
      <c r="G23" s="92"/>
      <c r="H23" s="92"/>
      <c r="I23" s="92"/>
      <c r="J23" s="92"/>
    </row>
    <row r="24" ht="24" customHeight="1" spans="1:3">
      <c r="A24" s="34"/>
      <c r="B24" s="47"/>
      <c r="C24" s="48"/>
    </row>
    <row r="25" ht="24" customHeight="1" spans="1:3">
      <c r="A25" s="32"/>
      <c r="B25" s="47"/>
      <c r="C25" s="48"/>
    </row>
    <row r="26" ht="24" customHeight="1" spans="1:3">
      <c r="A26" s="32"/>
      <c r="B26" s="46"/>
      <c r="C26" s="46"/>
    </row>
    <row r="27" ht="24" customHeight="1" spans="1:3">
      <c r="A27" s="32"/>
      <c r="B27" s="46"/>
      <c r="C27" s="46"/>
    </row>
    <row r="28" ht="24" customHeight="1" spans="1:3">
      <c r="A28" s="32"/>
      <c r="B28" s="47"/>
      <c r="C28" s="48"/>
    </row>
    <row r="29" ht="24" customHeight="1" spans="1:3">
      <c r="A29" s="32"/>
      <c r="B29" s="32"/>
      <c r="C29" s="32"/>
    </row>
    <row r="30" ht="24" customHeight="1" spans="1:3">
      <c r="A30" s="34"/>
      <c r="B30" s="47"/>
      <c r="C30" s="48"/>
    </row>
    <row r="31" ht="24" customHeight="1" spans="1:3">
      <c r="A31" s="38"/>
      <c r="B31" s="32"/>
      <c r="C31" s="32"/>
    </row>
    <row r="32" ht="24" customHeight="1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6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  <mergeCell ref="B22:J23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5.125" customWidth="1"/>
  </cols>
  <sheetData>
    <row r="1" ht="20.25" spans="1:2">
      <c r="A1" s="54"/>
      <c r="B1" s="3"/>
    </row>
    <row r="2" ht="51.75" customHeight="1" spans="1:1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ht="26.25" customHeight="1" spans="1:10">
      <c r="A3" s="56" t="s">
        <v>114</v>
      </c>
      <c r="B3" s="56"/>
      <c r="C3" s="56"/>
      <c r="D3" s="56"/>
      <c r="E3" s="56"/>
      <c r="F3" s="56"/>
      <c r="G3" s="56"/>
      <c r="H3" s="56"/>
      <c r="I3" s="56"/>
      <c r="J3" s="56"/>
    </row>
    <row r="4" ht="25.5" customHeight="1" spans="1:10">
      <c r="A4" s="60" t="s">
        <v>84</v>
      </c>
      <c r="B4" s="60"/>
      <c r="C4" s="60"/>
      <c r="D4" s="60"/>
      <c r="E4" s="60"/>
      <c r="F4" s="60"/>
      <c r="G4" s="60"/>
      <c r="H4" s="60"/>
      <c r="I4" s="60"/>
      <c r="J4" s="60"/>
    </row>
    <row r="5" ht="20.25" customHeight="1" spans="1:10">
      <c r="A5" s="10" t="s">
        <v>3</v>
      </c>
      <c r="B5" s="7" t="s">
        <v>4</v>
      </c>
      <c r="C5" s="6" t="s">
        <v>5</v>
      </c>
      <c r="D5" s="8" t="s">
        <v>6</v>
      </c>
      <c r="E5" s="10" t="s">
        <v>99</v>
      </c>
      <c r="F5" s="10"/>
      <c r="G5" s="10" t="s">
        <v>109</v>
      </c>
      <c r="H5" s="10"/>
      <c r="I5" s="81" t="s">
        <v>9</v>
      </c>
      <c r="J5" s="81" t="s">
        <v>106</v>
      </c>
    </row>
    <row r="6" ht="40.5" spans="1:10">
      <c r="A6" s="10"/>
      <c r="B6" s="12"/>
      <c r="C6" s="6"/>
      <c r="D6" s="8"/>
      <c r="E6" s="9" t="s">
        <v>7</v>
      </c>
      <c r="F6" s="10" t="s">
        <v>115</v>
      </c>
      <c r="G6" s="9" t="s">
        <v>7</v>
      </c>
      <c r="H6" s="10" t="s">
        <v>115</v>
      </c>
      <c r="I6" s="81"/>
      <c r="J6" s="81"/>
    </row>
    <row r="7" ht="20.25" spans="1:10">
      <c r="A7" s="13" t="s">
        <v>11</v>
      </c>
      <c r="B7" s="14"/>
      <c r="C7" s="15"/>
      <c r="D7" s="50">
        <f>D8+D13</f>
        <v>59.8</v>
      </c>
      <c r="E7" s="17">
        <f>F7/D7</f>
        <v>0.665384615384615</v>
      </c>
      <c r="F7" s="50">
        <f>F8+F13</f>
        <v>39.79</v>
      </c>
      <c r="G7" s="17">
        <f>H7/D7</f>
        <v>0</v>
      </c>
      <c r="H7" s="50">
        <f>H8+H13+H19</f>
        <v>0</v>
      </c>
      <c r="I7" s="82"/>
      <c r="J7" s="83"/>
    </row>
    <row r="8" ht="29.25" customHeight="1" spans="1:10">
      <c r="A8" s="13" t="s">
        <v>12</v>
      </c>
      <c r="B8" s="14"/>
      <c r="C8" s="15"/>
      <c r="D8" s="50">
        <f>SUM(D9:D12)</f>
        <v>37</v>
      </c>
      <c r="E8" s="17">
        <f>F8/D8</f>
        <v>0.748648648648649</v>
      </c>
      <c r="F8" s="50">
        <f>SUM(F9:F12)</f>
        <v>27.7</v>
      </c>
      <c r="G8" s="17"/>
      <c r="H8" s="50">
        <f>H9+H10+H11+H12</f>
        <v>0</v>
      </c>
      <c r="I8" s="82"/>
      <c r="J8" s="83"/>
    </row>
    <row r="9" ht="42" customHeight="1" spans="1:10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8" si="0">F9/D9</f>
        <v>0.66</v>
      </c>
      <c r="F9" s="51">
        <v>7.92</v>
      </c>
      <c r="G9" s="58">
        <f t="shared" ref="G9:G18" si="1">H9/D9</f>
        <v>0</v>
      </c>
      <c r="H9" s="63"/>
      <c r="I9" s="84"/>
      <c r="J9" s="85"/>
    </row>
    <row r="10" ht="40.5" customHeight="1" spans="1:10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0.858125</v>
      </c>
      <c r="F10" s="51">
        <v>13.73</v>
      </c>
      <c r="G10" s="58">
        <f t="shared" si="1"/>
        <v>0</v>
      </c>
      <c r="H10" s="63"/>
      <c r="I10" s="84"/>
      <c r="J10" s="83"/>
    </row>
    <row r="11" ht="30.75" customHeight="1" spans="1:10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0.726666666666667</v>
      </c>
      <c r="F11" s="53">
        <v>2.18</v>
      </c>
      <c r="G11" s="58">
        <f t="shared" si="1"/>
        <v>0</v>
      </c>
      <c r="H11" s="63"/>
      <c r="I11" s="84"/>
      <c r="J11" s="83"/>
    </row>
    <row r="12" ht="39" customHeight="1" spans="1:10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0.645</v>
      </c>
      <c r="F12" s="53">
        <v>3.87</v>
      </c>
      <c r="G12" s="58">
        <f t="shared" si="1"/>
        <v>0</v>
      </c>
      <c r="H12" s="63"/>
      <c r="I12" s="84"/>
      <c r="J12" s="86" t="s">
        <v>101</v>
      </c>
    </row>
    <row r="13" ht="32.25" customHeight="1" spans="1:10">
      <c r="A13" s="64" t="s">
        <v>20</v>
      </c>
      <c r="B13" s="65"/>
      <c r="C13" s="66"/>
      <c r="D13" s="67">
        <f t="shared" ref="D13:H13" si="2">SUM(D14:D18)</f>
        <v>22.8</v>
      </c>
      <c r="E13" s="17">
        <f t="shared" si="0"/>
        <v>0.530263157894737</v>
      </c>
      <c r="F13" s="67">
        <f t="shared" si="2"/>
        <v>12.09</v>
      </c>
      <c r="G13" s="52">
        <f t="shared" si="1"/>
        <v>0</v>
      </c>
      <c r="H13" s="75">
        <f t="shared" si="2"/>
        <v>0</v>
      </c>
      <c r="I13" s="85"/>
      <c r="J13" s="83"/>
    </row>
    <row r="14" ht="35.25" customHeight="1" spans="1:10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0"/>
        <v>0.57</v>
      </c>
      <c r="F14" s="53">
        <v>0.57</v>
      </c>
      <c r="G14" s="58">
        <f t="shared" si="1"/>
        <v>0</v>
      </c>
      <c r="H14" s="63"/>
      <c r="I14" s="87"/>
      <c r="J14" s="86" t="s">
        <v>102</v>
      </c>
    </row>
    <row r="15" ht="26.25" customHeight="1" spans="1:10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0"/>
        <v>0.863333333333333</v>
      </c>
      <c r="F15" s="53">
        <v>2.59</v>
      </c>
      <c r="G15" s="58">
        <f t="shared" si="1"/>
        <v>0</v>
      </c>
      <c r="H15" s="63"/>
      <c r="I15" s="85"/>
      <c r="J15" s="83"/>
    </row>
    <row r="16" ht="42" customHeight="1" spans="1:10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0"/>
        <v>0.203448275862069</v>
      </c>
      <c r="F16" s="53">
        <v>1.18</v>
      </c>
      <c r="G16" s="58">
        <f t="shared" si="1"/>
        <v>0</v>
      </c>
      <c r="H16" s="63"/>
      <c r="I16" s="86" t="s">
        <v>87</v>
      </c>
      <c r="J16" s="86" t="s">
        <v>64</v>
      </c>
    </row>
    <row r="17" ht="30" customHeight="1" spans="1:10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0"/>
        <v>0.55</v>
      </c>
      <c r="F17" s="53">
        <v>5.5</v>
      </c>
      <c r="G17" s="58">
        <f t="shared" si="1"/>
        <v>0</v>
      </c>
      <c r="H17" s="63"/>
      <c r="I17" s="85"/>
      <c r="J17" s="88" t="s">
        <v>103</v>
      </c>
    </row>
    <row r="18" ht="26.25" customHeight="1" spans="1:10">
      <c r="A18" s="71">
        <v>5</v>
      </c>
      <c r="B18" s="71" t="s">
        <v>30</v>
      </c>
      <c r="C18" s="22" t="s">
        <v>116</v>
      </c>
      <c r="D18" s="51">
        <v>3</v>
      </c>
      <c r="E18" s="21">
        <f t="shared" si="0"/>
        <v>0.75</v>
      </c>
      <c r="F18" s="53">
        <v>2.25</v>
      </c>
      <c r="G18" s="58">
        <f t="shared" si="1"/>
        <v>0</v>
      </c>
      <c r="H18" s="63"/>
      <c r="I18" s="85"/>
      <c r="J18" s="83"/>
    </row>
    <row r="19" ht="24" customHeight="1" spans="1:10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91"/>
      <c r="H19" s="75"/>
      <c r="I19" s="85"/>
      <c r="J19" s="83"/>
    </row>
    <row r="20" ht="24" customHeight="1" spans="1:7">
      <c r="A20" s="76"/>
      <c r="B20" s="76"/>
      <c r="C20" s="77"/>
      <c r="D20" s="78"/>
      <c r="E20" s="79"/>
      <c r="F20" s="80"/>
      <c r="G20" s="80"/>
    </row>
    <row r="21" ht="24" customHeight="1"/>
    <row r="22" ht="24" customHeight="1" spans="1:3">
      <c r="A22" s="32"/>
      <c r="B22" s="46"/>
      <c r="C22" s="46"/>
    </row>
    <row r="23" ht="24" customHeight="1" spans="1:3">
      <c r="A23" s="32"/>
      <c r="B23" s="46"/>
      <c r="C23" s="46"/>
    </row>
    <row r="24" ht="24" customHeight="1" spans="1:3">
      <c r="A24" s="34"/>
      <c r="B24" s="47"/>
      <c r="C24" s="48"/>
    </row>
    <row r="25" ht="24" customHeight="1" spans="1:3">
      <c r="A25" s="32"/>
      <c r="B25" s="47"/>
      <c r="C25" s="48"/>
    </row>
    <row r="26" ht="24" customHeight="1" spans="1:3">
      <c r="A26" s="32"/>
      <c r="B26" s="46"/>
      <c r="C26" s="46"/>
    </row>
    <row r="27" ht="24" customHeight="1" spans="1:3">
      <c r="A27" s="32"/>
      <c r="B27" s="46"/>
      <c r="C27" s="46"/>
    </row>
    <row r="28" ht="24" customHeight="1" spans="1:3">
      <c r="A28" s="32"/>
      <c r="B28" s="47"/>
      <c r="C28" s="48"/>
    </row>
    <row r="29" ht="24" customHeight="1" spans="1:3">
      <c r="A29" s="32"/>
      <c r="B29" s="32"/>
      <c r="C29" s="32"/>
    </row>
    <row r="30" ht="24" customHeight="1" spans="1:3">
      <c r="A30" s="34"/>
      <c r="B30" s="47"/>
      <c r="C30" s="48"/>
    </row>
    <row r="31" ht="24" customHeight="1" spans="1:3">
      <c r="A31" s="38"/>
      <c r="B31" s="32"/>
      <c r="C31" s="32"/>
    </row>
    <row r="32" ht="24" customHeight="1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5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topLeftCell="A2" workbookViewId="0">
      <selection activeCell="A5" sqref="A$1:H$1048576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5.125" customWidth="1"/>
  </cols>
  <sheetData>
    <row r="1" ht="20.25" spans="1:2">
      <c r="A1" s="54" t="s">
        <v>117</v>
      </c>
      <c r="B1" s="3"/>
    </row>
    <row r="2" ht="51.75" customHeight="1" spans="1:1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ht="26.25" customHeight="1" spans="1:10">
      <c r="A3" s="56" t="s">
        <v>118</v>
      </c>
      <c r="B3" s="56"/>
      <c r="C3" s="56"/>
      <c r="D3" s="56"/>
      <c r="E3" s="56"/>
      <c r="F3" s="56"/>
      <c r="G3" s="56"/>
      <c r="H3" s="56"/>
      <c r="I3" s="56"/>
      <c r="J3" s="56"/>
    </row>
    <row r="4" ht="25.5" customHeight="1" spans="1:10">
      <c r="A4" s="60" t="s">
        <v>84</v>
      </c>
      <c r="B4" s="60"/>
      <c r="C4" s="60"/>
      <c r="D4" s="60"/>
      <c r="E4" s="60"/>
      <c r="F4" s="60"/>
      <c r="G4" s="60"/>
      <c r="H4" s="60"/>
      <c r="I4" s="60"/>
      <c r="J4" s="60"/>
    </row>
    <row r="5" ht="20.25" customHeight="1" spans="1:10">
      <c r="A5" s="10" t="s">
        <v>3</v>
      </c>
      <c r="B5" s="7" t="s">
        <v>4</v>
      </c>
      <c r="C5" s="6" t="s">
        <v>5</v>
      </c>
      <c r="D5" s="8" t="s">
        <v>6</v>
      </c>
      <c r="E5" s="10" t="s">
        <v>99</v>
      </c>
      <c r="F5" s="10"/>
      <c r="G5" s="10" t="s">
        <v>109</v>
      </c>
      <c r="H5" s="10"/>
      <c r="I5" s="81" t="s">
        <v>9</v>
      </c>
      <c r="J5" s="81" t="s">
        <v>106</v>
      </c>
    </row>
    <row r="6" ht="40.5" spans="1:10">
      <c r="A6" s="10"/>
      <c r="B6" s="12"/>
      <c r="C6" s="6"/>
      <c r="D6" s="8"/>
      <c r="E6" s="9" t="s">
        <v>7</v>
      </c>
      <c r="F6" s="10" t="s">
        <v>119</v>
      </c>
      <c r="G6" s="9" t="s">
        <v>7</v>
      </c>
      <c r="H6" s="10" t="s">
        <v>119</v>
      </c>
      <c r="I6" s="81"/>
      <c r="J6" s="81"/>
    </row>
    <row r="7" ht="20.25" spans="1:10">
      <c r="A7" s="13" t="s">
        <v>11</v>
      </c>
      <c r="B7" s="14"/>
      <c r="C7" s="15"/>
      <c r="D7" s="50">
        <f>D8+D13</f>
        <v>59.8</v>
      </c>
      <c r="E7" s="17">
        <f>F7/D7</f>
        <v>0.647324414715719</v>
      </c>
      <c r="F7" s="50">
        <f>F8+F13</f>
        <v>38.71</v>
      </c>
      <c r="G7" s="17">
        <f>H7/D7</f>
        <v>0.653846153846154</v>
      </c>
      <c r="H7" s="50">
        <f>H8+H13+H19</f>
        <v>39.1</v>
      </c>
      <c r="I7" s="82"/>
      <c r="J7" s="83"/>
    </row>
    <row r="8" ht="29.25" customHeight="1" spans="1:10">
      <c r="A8" s="13" t="s">
        <v>12</v>
      </c>
      <c r="B8" s="14"/>
      <c r="C8" s="15"/>
      <c r="D8" s="50">
        <f>SUM(D9:D12)</f>
        <v>37</v>
      </c>
      <c r="E8" s="17">
        <f>F8/D8</f>
        <v>0.731081081081081</v>
      </c>
      <c r="F8" s="50">
        <f>SUM(F9:F12)</f>
        <v>27.05</v>
      </c>
      <c r="G8" s="17"/>
      <c r="H8" s="50">
        <f>H9+H10+H11+H12</f>
        <v>26.5</v>
      </c>
      <c r="I8" s="82"/>
      <c r="J8" s="83"/>
    </row>
    <row r="9" ht="42" customHeight="1" spans="1:10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0.653333333333333</v>
      </c>
      <c r="F9" s="51">
        <v>7.84</v>
      </c>
      <c r="G9" s="58">
        <f t="shared" ref="G9:G12" si="1">H9/D9</f>
        <v>0.641666666666667</v>
      </c>
      <c r="H9" s="63">
        <v>7.7</v>
      </c>
      <c r="I9" s="84"/>
      <c r="J9" s="85"/>
    </row>
    <row r="10" ht="40.5" customHeight="1" spans="1:10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0.855</v>
      </c>
      <c r="F10" s="51">
        <v>13.68</v>
      </c>
      <c r="G10" s="58">
        <f t="shared" si="1"/>
        <v>0.85</v>
      </c>
      <c r="H10" s="63">
        <v>13.6</v>
      </c>
      <c r="I10" s="84"/>
      <c r="J10" s="83"/>
    </row>
    <row r="11" ht="30.75" customHeight="1" spans="1:10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0.66</v>
      </c>
      <c r="F11" s="53">
        <v>1.98</v>
      </c>
      <c r="G11" s="58">
        <f t="shared" si="1"/>
        <v>0.666666666666667</v>
      </c>
      <c r="H11" s="63">
        <v>2</v>
      </c>
      <c r="I11" s="84"/>
      <c r="J11" s="83"/>
    </row>
    <row r="12" ht="39" customHeight="1" spans="1:10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0.591666666666667</v>
      </c>
      <c r="F12" s="53">
        <v>3.55</v>
      </c>
      <c r="G12" s="58">
        <f t="shared" si="1"/>
        <v>0.533333333333333</v>
      </c>
      <c r="H12" s="63">
        <v>3.2</v>
      </c>
      <c r="I12" s="84"/>
      <c r="J12" s="86" t="s">
        <v>101</v>
      </c>
    </row>
    <row r="13" ht="32.25" customHeight="1" spans="1:10">
      <c r="A13" s="64" t="s">
        <v>20</v>
      </c>
      <c r="B13" s="65"/>
      <c r="C13" s="66"/>
      <c r="D13" s="67">
        <f>SUM(D14:D18)</f>
        <v>22.8</v>
      </c>
      <c r="E13" s="17">
        <f t="shared" ref="E13:E18" si="2">F13/D13</f>
        <v>0.51140350877193</v>
      </c>
      <c r="F13" s="67">
        <f>SUM(F14:F18)</f>
        <v>11.66</v>
      </c>
      <c r="G13" s="68"/>
      <c r="H13" s="67">
        <f>H14+H15+H16+H17+H18</f>
        <v>12.6</v>
      </c>
      <c r="I13" s="85"/>
      <c r="J13" s="83"/>
    </row>
    <row r="14" ht="35.25" customHeight="1" spans="1:10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0.57</v>
      </c>
      <c r="F14" s="53">
        <v>0.57</v>
      </c>
      <c r="G14" s="58">
        <f t="shared" ref="G14:G18" si="3">H14/D14</f>
        <v>0.6</v>
      </c>
      <c r="H14" s="63">
        <v>0.6</v>
      </c>
      <c r="I14" s="87"/>
      <c r="J14" s="86" t="s">
        <v>102</v>
      </c>
    </row>
    <row r="15" ht="26.25" customHeight="1" spans="1:10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0.843333333333333</v>
      </c>
      <c r="F15" s="53">
        <v>2.53</v>
      </c>
      <c r="G15" s="58">
        <f t="shared" si="3"/>
        <v>0.833333333333333</v>
      </c>
      <c r="H15" s="63">
        <v>2.5</v>
      </c>
      <c r="I15" s="85"/>
      <c r="J15" s="83"/>
    </row>
    <row r="16" ht="42" customHeight="1" spans="1:10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0.2</v>
      </c>
      <c r="F16" s="53">
        <v>1.16</v>
      </c>
      <c r="G16" s="89">
        <f t="shared" si="3"/>
        <v>0.413793103448276</v>
      </c>
      <c r="H16" s="90">
        <v>2.4</v>
      </c>
      <c r="I16" s="86" t="s">
        <v>87</v>
      </c>
      <c r="J16" s="86" t="s">
        <v>64</v>
      </c>
    </row>
    <row r="17" ht="30" customHeight="1" spans="1:10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0.525</v>
      </c>
      <c r="F17" s="53">
        <v>5.25</v>
      </c>
      <c r="G17" s="58">
        <f t="shared" si="3"/>
        <v>0.5</v>
      </c>
      <c r="H17" s="63">
        <v>5</v>
      </c>
      <c r="I17" s="85"/>
      <c r="J17" s="88" t="s">
        <v>103</v>
      </c>
    </row>
    <row r="18" ht="26.25" customHeight="1" spans="1:10">
      <c r="A18" s="71">
        <v>5</v>
      </c>
      <c r="B18" s="71" t="s">
        <v>30</v>
      </c>
      <c r="C18" s="22" t="s">
        <v>116</v>
      </c>
      <c r="D18" s="51">
        <v>3</v>
      </c>
      <c r="E18" s="21">
        <f t="shared" si="2"/>
        <v>0.716666666666667</v>
      </c>
      <c r="F18" s="53">
        <v>2.15</v>
      </c>
      <c r="G18" s="58">
        <f t="shared" si="3"/>
        <v>0.7</v>
      </c>
      <c r="H18" s="63">
        <v>2.1</v>
      </c>
      <c r="I18" s="85"/>
      <c r="J18" s="83"/>
    </row>
    <row r="19" ht="24" customHeight="1" spans="1:10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74"/>
      <c r="H19" s="75"/>
      <c r="I19" s="85"/>
      <c r="J19" s="83"/>
    </row>
    <row r="20" ht="24" customHeight="1" spans="1:7">
      <c r="A20" s="76"/>
      <c r="B20" s="76"/>
      <c r="C20" s="77"/>
      <c r="D20" s="78"/>
      <c r="E20" s="79"/>
      <c r="F20" s="80"/>
      <c r="G20" s="80"/>
    </row>
    <row r="21" ht="24" customHeight="1"/>
    <row r="22" ht="24" customHeight="1" spans="1:3">
      <c r="A22" s="32"/>
      <c r="B22" s="46"/>
      <c r="C22" s="46"/>
    </row>
    <row r="23" ht="24" customHeight="1" spans="1:3">
      <c r="A23" s="32"/>
      <c r="B23" s="46"/>
      <c r="C23" s="46"/>
    </row>
    <row r="24" ht="24" customHeight="1" spans="1:3">
      <c r="A24" s="34"/>
      <c r="B24" s="47"/>
      <c r="C24" s="48"/>
    </row>
    <row r="25" ht="24" customHeight="1" spans="1:3">
      <c r="A25" s="32"/>
      <c r="B25" s="47"/>
      <c r="C25" s="48"/>
    </row>
    <row r="26" ht="24" customHeight="1" spans="1:3">
      <c r="A26" s="32"/>
      <c r="B26" s="46"/>
      <c r="C26" s="46"/>
    </row>
    <row r="27" ht="24" customHeight="1" spans="1:3">
      <c r="A27" s="32"/>
      <c r="B27" s="46"/>
      <c r="C27" s="46"/>
    </row>
    <row r="28" ht="24" customHeight="1" spans="1:3">
      <c r="A28" s="32"/>
      <c r="B28" s="47"/>
      <c r="C28" s="48"/>
    </row>
    <row r="29" ht="24" customHeight="1" spans="1:3">
      <c r="A29" s="32"/>
      <c r="B29" s="32"/>
      <c r="C29" s="32"/>
    </row>
    <row r="30" ht="24" customHeight="1" spans="1:3">
      <c r="A30" s="34"/>
      <c r="B30" s="47"/>
      <c r="C30" s="48"/>
    </row>
    <row r="31" ht="24" customHeight="1" spans="1:3">
      <c r="A31" s="38"/>
      <c r="B31" s="32"/>
      <c r="C31" s="32"/>
    </row>
    <row r="32" ht="24" customHeight="1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5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topLeftCell="A2" workbookViewId="0">
      <selection activeCell="A5" sqref="A$1:H$1048576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5.125" customWidth="1"/>
  </cols>
  <sheetData>
    <row r="1" ht="20.25" spans="1:2">
      <c r="A1" s="54" t="s">
        <v>117</v>
      </c>
      <c r="B1" s="3"/>
    </row>
    <row r="2" ht="51.75" customHeight="1" spans="1:1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ht="26.25" customHeight="1" spans="1:10">
      <c r="A3" s="56" t="s">
        <v>120</v>
      </c>
      <c r="B3" s="56"/>
      <c r="C3" s="56"/>
      <c r="D3" s="56"/>
      <c r="E3" s="56"/>
      <c r="F3" s="56"/>
      <c r="G3" s="56"/>
      <c r="H3" s="56"/>
      <c r="I3" s="56"/>
      <c r="J3" s="56"/>
    </row>
    <row r="4" ht="25.5" customHeight="1" spans="1:10">
      <c r="A4" s="60" t="s">
        <v>84</v>
      </c>
      <c r="B4" s="60"/>
      <c r="C4" s="60"/>
      <c r="D4" s="60"/>
      <c r="E4" s="60"/>
      <c r="F4" s="60"/>
      <c r="G4" s="60"/>
      <c r="H4" s="60"/>
      <c r="I4" s="60"/>
      <c r="J4" s="60"/>
    </row>
    <row r="5" ht="20.25" customHeight="1" spans="1:10">
      <c r="A5" s="10" t="s">
        <v>3</v>
      </c>
      <c r="B5" s="7" t="s">
        <v>4</v>
      </c>
      <c r="C5" s="6" t="s">
        <v>5</v>
      </c>
      <c r="D5" s="8" t="s">
        <v>6</v>
      </c>
      <c r="E5" s="10" t="s">
        <v>99</v>
      </c>
      <c r="F5" s="10"/>
      <c r="G5" s="10" t="s">
        <v>109</v>
      </c>
      <c r="H5" s="10"/>
      <c r="I5" s="81" t="s">
        <v>9</v>
      </c>
      <c r="J5" s="81" t="s">
        <v>106</v>
      </c>
    </row>
    <row r="6" ht="40.5" spans="1:10">
      <c r="A6" s="10"/>
      <c r="B6" s="12"/>
      <c r="C6" s="6"/>
      <c r="D6" s="8"/>
      <c r="E6" s="9" t="s">
        <v>7</v>
      </c>
      <c r="F6" s="10" t="s">
        <v>121</v>
      </c>
      <c r="G6" s="9" t="s">
        <v>7</v>
      </c>
      <c r="H6" s="10" t="s">
        <v>121</v>
      </c>
      <c r="I6" s="81"/>
      <c r="J6" s="81"/>
    </row>
    <row r="7" ht="20.25" spans="1:10">
      <c r="A7" s="13" t="s">
        <v>11</v>
      </c>
      <c r="B7" s="14"/>
      <c r="C7" s="15"/>
      <c r="D7" s="50">
        <f>D8+D13</f>
        <v>59.8</v>
      </c>
      <c r="E7" s="17">
        <f>F7/D7</f>
        <v>0.631772575250836</v>
      </c>
      <c r="F7" s="50">
        <f>F8+F13</f>
        <v>37.78</v>
      </c>
      <c r="G7" s="17">
        <f>H7/D7</f>
        <v>0.684448160535117</v>
      </c>
      <c r="H7" s="50">
        <f>F7+H16+H19</f>
        <v>40.93</v>
      </c>
      <c r="I7" s="82"/>
      <c r="J7" s="83"/>
    </row>
    <row r="8" ht="29.25" customHeight="1" spans="1:10">
      <c r="A8" s="13" t="s">
        <v>12</v>
      </c>
      <c r="B8" s="14"/>
      <c r="C8" s="15"/>
      <c r="D8" s="50">
        <f>SUM(D9:D12)</f>
        <v>37</v>
      </c>
      <c r="E8" s="17">
        <f>F8/D8</f>
        <v>0.716486486486486</v>
      </c>
      <c r="F8" s="50">
        <f>SUM(F9:F12)</f>
        <v>26.51</v>
      </c>
      <c r="G8" s="17"/>
      <c r="H8" s="50"/>
      <c r="I8" s="82"/>
      <c r="J8" s="83"/>
    </row>
    <row r="9" ht="42" customHeight="1" spans="1:10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8" si="0">F9/D9</f>
        <v>0.644166666666667</v>
      </c>
      <c r="F9" s="51">
        <v>7.73</v>
      </c>
      <c r="G9" s="62"/>
      <c r="H9" s="61"/>
      <c r="I9" s="84"/>
      <c r="J9" s="85"/>
    </row>
    <row r="10" ht="40.5" customHeight="1" spans="1:10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0.85125</v>
      </c>
      <c r="F10" s="51">
        <v>13.62</v>
      </c>
      <c r="G10" s="62"/>
      <c r="H10" s="61"/>
      <c r="I10" s="84"/>
      <c r="J10" s="83"/>
    </row>
    <row r="11" ht="30.75" customHeight="1" spans="1:10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0.65</v>
      </c>
      <c r="F11" s="53">
        <v>1.95</v>
      </c>
      <c r="G11" s="62"/>
      <c r="H11" s="61"/>
      <c r="I11" s="84"/>
      <c r="J11" s="83"/>
    </row>
    <row r="12" ht="39" customHeight="1" spans="1:10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0.535</v>
      </c>
      <c r="F12" s="51">
        <v>3.21</v>
      </c>
      <c r="G12" s="62"/>
      <c r="H12" s="61"/>
      <c r="I12" s="84"/>
      <c r="J12" s="86" t="s">
        <v>101</v>
      </c>
    </row>
    <row r="13" ht="32.25" customHeight="1" spans="1:10">
      <c r="A13" s="64" t="s">
        <v>20</v>
      </c>
      <c r="B13" s="65"/>
      <c r="C13" s="66"/>
      <c r="D13" s="67">
        <f>SUM(D14:D18)</f>
        <v>22.8</v>
      </c>
      <c r="E13" s="17">
        <f t="shared" si="0"/>
        <v>0.494298245614035</v>
      </c>
      <c r="F13" s="67">
        <f>SUM(F14:F18)</f>
        <v>11.27</v>
      </c>
      <c r="G13" s="68"/>
      <c r="H13" s="67"/>
      <c r="I13" s="85"/>
      <c r="J13" s="83"/>
    </row>
    <row r="14" ht="35.25" customHeight="1" spans="1:10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0"/>
        <v>0.57</v>
      </c>
      <c r="F14" s="51">
        <v>0.57</v>
      </c>
      <c r="G14" s="62"/>
      <c r="H14" s="61"/>
      <c r="I14" s="87"/>
      <c r="J14" s="86" t="s">
        <v>102</v>
      </c>
    </row>
    <row r="15" ht="26.25" customHeight="1" spans="1:10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0"/>
        <v>0.83</v>
      </c>
      <c r="F15" s="53">
        <v>2.49</v>
      </c>
      <c r="G15" s="62"/>
      <c r="H15" s="63"/>
      <c r="I15" s="85"/>
      <c r="J15" s="83"/>
    </row>
    <row r="16" ht="42" customHeight="1" spans="1:10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0"/>
        <v>0.2</v>
      </c>
      <c r="F16" s="53">
        <v>1.16</v>
      </c>
      <c r="G16" s="62">
        <f t="shared" ref="G16" si="1">H16/D16</f>
        <v>0.396551724137931</v>
      </c>
      <c r="H16" s="63">
        <v>2.3</v>
      </c>
      <c r="I16" s="86" t="s">
        <v>87</v>
      </c>
      <c r="J16" s="86" t="s">
        <v>64</v>
      </c>
    </row>
    <row r="17" ht="30" customHeight="1" spans="1:10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0"/>
        <v>0.5</v>
      </c>
      <c r="F17" s="51">
        <v>5</v>
      </c>
      <c r="G17" s="62"/>
      <c r="H17" s="61"/>
      <c r="I17" s="85"/>
      <c r="J17" s="88" t="s">
        <v>103</v>
      </c>
    </row>
    <row r="18" ht="26.25" customHeight="1" spans="1:10">
      <c r="A18" s="71">
        <v>5</v>
      </c>
      <c r="B18" s="71" t="s">
        <v>30</v>
      </c>
      <c r="C18" s="22" t="s">
        <v>116</v>
      </c>
      <c r="D18" s="51">
        <v>3</v>
      </c>
      <c r="E18" s="21">
        <f t="shared" si="0"/>
        <v>0.683333333333333</v>
      </c>
      <c r="F18" s="53">
        <v>2.05</v>
      </c>
      <c r="G18" s="62"/>
      <c r="H18" s="63"/>
      <c r="I18" s="85"/>
      <c r="J18" s="83"/>
    </row>
    <row r="19" ht="24" customHeight="1" spans="1:10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74"/>
      <c r="H19" s="75">
        <v>0.85</v>
      </c>
      <c r="I19" s="85"/>
      <c r="J19" s="83"/>
    </row>
    <row r="20" ht="24" customHeight="1" spans="1:7">
      <c r="A20" s="76"/>
      <c r="B20" s="76"/>
      <c r="C20" s="77"/>
      <c r="D20" s="78"/>
      <c r="E20" s="79"/>
      <c r="F20" s="80"/>
      <c r="G20" s="80"/>
    </row>
    <row r="21" ht="24" customHeight="1"/>
    <row r="22" ht="24" customHeight="1" spans="1:3">
      <c r="A22" s="32"/>
      <c r="B22" s="46"/>
      <c r="C22" s="46"/>
    </row>
    <row r="23" ht="24" customHeight="1" spans="1:3">
      <c r="A23" s="32"/>
      <c r="B23" s="46"/>
      <c r="C23" s="46"/>
    </row>
    <row r="24" ht="24" customHeight="1" spans="1:3">
      <c r="A24" s="34"/>
      <c r="B24" s="47"/>
      <c r="C24" s="48"/>
    </row>
    <row r="25" ht="24" customHeight="1" spans="1:3">
      <c r="A25" s="32"/>
      <c r="B25" s="47"/>
      <c r="C25" s="48"/>
    </row>
    <row r="26" ht="24" customHeight="1" spans="1:3">
      <c r="A26" s="32"/>
      <c r="B26" s="46"/>
      <c r="C26" s="46"/>
    </row>
    <row r="27" ht="24" customHeight="1" spans="1:3">
      <c r="A27" s="32"/>
      <c r="B27" s="46"/>
      <c r="C27" s="46"/>
    </row>
    <row r="28" ht="24" customHeight="1" spans="1:3">
      <c r="A28" s="32"/>
      <c r="B28" s="47"/>
      <c r="C28" s="48"/>
    </row>
    <row r="29" ht="24" customHeight="1" spans="1:3">
      <c r="A29" s="32"/>
      <c r="B29" s="32"/>
      <c r="C29" s="32"/>
    </row>
    <row r="30" ht="24" customHeight="1" spans="1:3">
      <c r="A30" s="34"/>
      <c r="B30" s="47"/>
      <c r="C30" s="48"/>
    </row>
    <row r="31" ht="24" customHeight="1" spans="1:3">
      <c r="A31" s="38"/>
      <c r="B31" s="32"/>
      <c r="C31" s="32"/>
    </row>
    <row r="32" ht="24" customHeight="1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5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</mergeCells>
  <pageMargins left="1.18110236220472" right="0.236220472440945" top="0.748031496062992" bottom="0.748031496062992" header="0.31496062992126" footer="0.31496062992126"/>
  <pageSetup paperSize="9" scale="2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55" zoomScaleNormal="55" workbookViewId="0">
      <selection activeCell="A1" sqref="A1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42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33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34</v>
      </c>
      <c r="G5" s="81" t="s">
        <v>9</v>
      </c>
      <c r="H5" s="81" t="s">
        <v>10</v>
      </c>
    </row>
    <row r="6" ht="23.25" customHeight="1" spans="1:8">
      <c r="A6" s="10"/>
      <c r="B6" s="12"/>
      <c r="C6" s="6"/>
      <c r="D6" s="8"/>
      <c r="E6" s="105"/>
      <c r="F6" s="106"/>
      <c r="G6" s="81"/>
      <c r="H6" s="81"/>
    </row>
    <row r="7" ht="26.25" customHeight="1" spans="1:8">
      <c r="A7" s="13" t="s">
        <v>11</v>
      </c>
      <c r="B7" s="14"/>
      <c r="C7" s="15"/>
      <c r="D7" s="50">
        <f>D8+D13</f>
        <v>59.8</v>
      </c>
      <c r="E7" s="17">
        <f>F7/D7</f>
        <v>1.0282525083612</v>
      </c>
      <c r="F7" s="50">
        <f>F8+F13+F19</f>
        <v>61.4895</v>
      </c>
      <c r="G7" s="82"/>
      <c r="H7" s="83"/>
    </row>
    <row r="8" ht="36.7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0.923102702702703</v>
      </c>
      <c r="F8" s="50">
        <f>SUM(F9:F12)</f>
        <v>34.1548</v>
      </c>
      <c r="G8" s="82"/>
      <c r="H8" s="83"/>
    </row>
    <row r="9" ht="36.75" customHeight="1" spans="1:8">
      <c r="A9" s="138">
        <v>1</v>
      </c>
      <c r="B9" s="138" t="s">
        <v>13</v>
      </c>
      <c r="C9" s="139" t="s">
        <v>14</v>
      </c>
      <c r="D9" s="140">
        <v>12</v>
      </c>
      <c r="E9" s="141">
        <f t="shared" ref="E9:E18" si="0">F9/D9</f>
        <v>0.820833333333333</v>
      </c>
      <c r="F9" s="53">
        <v>9.85</v>
      </c>
      <c r="G9" s="143"/>
      <c r="H9" s="144"/>
    </row>
    <row r="10" ht="42" customHeight="1" spans="1:8">
      <c r="A10" s="138">
        <v>2</v>
      </c>
      <c r="B10" s="138" t="s">
        <v>13</v>
      </c>
      <c r="C10" s="139" t="s">
        <v>15</v>
      </c>
      <c r="D10" s="140">
        <v>16</v>
      </c>
      <c r="E10" s="141">
        <f t="shared" si="0"/>
        <v>0.9875</v>
      </c>
      <c r="F10" s="53">
        <v>15.8</v>
      </c>
      <c r="G10" s="143"/>
      <c r="H10" s="145"/>
    </row>
    <row r="11" ht="36.75" customHeight="1" spans="1:8">
      <c r="A11" s="138">
        <v>3</v>
      </c>
      <c r="B11" s="138" t="s">
        <v>16</v>
      </c>
      <c r="C11" s="139" t="s">
        <v>17</v>
      </c>
      <c r="D11" s="142">
        <v>3</v>
      </c>
      <c r="E11" s="141">
        <f t="shared" si="0"/>
        <v>1</v>
      </c>
      <c r="F11" s="53">
        <v>3</v>
      </c>
      <c r="G11" s="143"/>
      <c r="H11" s="145"/>
    </row>
    <row r="12" ht="36.75" customHeight="1" spans="1:8">
      <c r="A12" s="138">
        <v>4</v>
      </c>
      <c r="B12" s="138" t="s">
        <v>18</v>
      </c>
      <c r="C12" s="139" t="s">
        <v>19</v>
      </c>
      <c r="D12" s="140">
        <v>6</v>
      </c>
      <c r="E12" s="141">
        <f t="shared" si="0"/>
        <v>0.917466666666667</v>
      </c>
      <c r="F12" s="53">
        <v>5.5048</v>
      </c>
      <c r="G12" s="143"/>
      <c r="H12" s="146"/>
    </row>
    <row r="13" ht="35.25" customHeight="1" spans="1:8">
      <c r="A13" s="147" t="s">
        <v>20</v>
      </c>
      <c r="B13" s="148"/>
      <c r="C13" s="149"/>
      <c r="D13" s="150">
        <f t="shared" ref="D13:F13" si="1">SUM(D14:D18)</f>
        <v>22.8</v>
      </c>
      <c r="E13" s="151">
        <f t="shared" si="0"/>
        <v>1.04538157894737</v>
      </c>
      <c r="F13" s="150">
        <f t="shared" si="1"/>
        <v>23.8347</v>
      </c>
      <c r="G13" s="144"/>
      <c r="H13" s="145"/>
    </row>
    <row r="14" ht="40.5" customHeight="1" spans="1:8">
      <c r="A14" s="138">
        <v>1</v>
      </c>
      <c r="B14" s="138" t="s">
        <v>21</v>
      </c>
      <c r="C14" s="139" t="s">
        <v>22</v>
      </c>
      <c r="D14" s="140">
        <v>1</v>
      </c>
      <c r="E14" s="141">
        <f t="shared" si="0"/>
        <v>1</v>
      </c>
      <c r="F14" s="53">
        <v>1</v>
      </c>
      <c r="G14" s="152"/>
      <c r="H14" s="146"/>
    </row>
    <row r="15" ht="36.75" customHeight="1" spans="1:8">
      <c r="A15" s="138">
        <v>2</v>
      </c>
      <c r="B15" s="138" t="s">
        <v>23</v>
      </c>
      <c r="C15" s="139" t="s">
        <v>24</v>
      </c>
      <c r="D15" s="140">
        <v>3</v>
      </c>
      <c r="E15" s="141">
        <f t="shared" si="0"/>
        <v>1.87</v>
      </c>
      <c r="F15" s="53">
        <v>5.61</v>
      </c>
      <c r="G15" s="144"/>
      <c r="H15" s="145"/>
    </row>
    <row r="16" ht="42" customHeight="1" spans="1:8">
      <c r="A16" s="138">
        <v>3</v>
      </c>
      <c r="B16" s="153" t="s">
        <v>25</v>
      </c>
      <c r="C16" s="154" t="s">
        <v>26</v>
      </c>
      <c r="D16" s="142">
        <v>5.8</v>
      </c>
      <c r="E16" s="141">
        <f t="shared" si="0"/>
        <v>0.643051724137931</v>
      </c>
      <c r="F16" s="53">
        <v>3.7297</v>
      </c>
      <c r="G16" s="146"/>
      <c r="H16" s="146" t="s">
        <v>35</v>
      </c>
    </row>
    <row r="17" ht="36.75" customHeight="1" spans="1:8">
      <c r="A17" s="138">
        <v>4</v>
      </c>
      <c r="B17" s="155" t="s">
        <v>28</v>
      </c>
      <c r="C17" s="156" t="s">
        <v>29</v>
      </c>
      <c r="D17" s="142">
        <v>10</v>
      </c>
      <c r="E17" s="141">
        <f t="shared" si="0"/>
        <v>0.7985</v>
      </c>
      <c r="F17" s="53">
        <v>7.985</v>
      </c>
      <c r="G17" s="144"/>
      <c r="H17" s="157"/>
    </row>
    <row r="18" ht="36.75" customHeight="1" spans="1:8">
      <c r="A18" s="155">
        <v>5</v>
      </c>
      <c r="B18" s="155" t="s">
        <v>30</v>
      </c>
      <c r="C18" s="139" t="s">
        <v>26</v>
      </c>
      <c r="D18" s="140">
        <v>3</v>
      </c>
      <c r="E18" s="141">
        <f t="shared" si="0"/>
        <v>1.83666666666667</v>
      </c>
      <c r="F18" s="53">
        <v>5.51</v>
      </c>
      <c r="G18" s="144"/>
      <c r="H18" s="145"/>
    </row>
    <row r="19" ht="36.75" customHeight="1" spans="1:8">
      <c r="A19" s="147" t="s">
        <v>31</v>
      </c>
      <c r="B19" s="148"/>
      <c r="C19" s="149"/>
      <c r="D19" s="158" t="s">
        <v>32</v>
      </c>
      <c r="E19" s="158" t="s">
        <v>32</v>
      </c>
      <c r="F19" s="159">
        <v>3.5</v>
      </c>
      <c r="G19" s="144"/>
      <c r="H19" s="145"/>
    </row>
    <row r="20" ht="36.75" customHeight="1" spans="1:6">
      <c r="A20" s="76"/>
      <c r="B20" s="76"/>
      <c r="C20" s="77"/>
      <c r="D20" s="78"/>
      <c r="E20" s="79"/>
      <c r="F20" s="80"/>
    </row>
    <row r="21" ht="36.75" customHeight="1" spans="2:5">
      <c r="B21"/>
      <c r="E21"/>
    </row>
    <row r="22" ht="36.75" customHeight="1" spans="2:5">
      <c r="B22"/>
      <c r="E22"/>
    </row>
    <row r="23" ht="36.75" customHeight="1" spans="2:5">
      <c r="B23"/>
      <c r="E23"/>
    </row>
    <row r="24" ht="36.75" customHeight="1" spans="2:5">
      <c r="B24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5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</mergeCells>
  <pageMargins left="1.18110236220472" right="0.236220472440945" top="0.748031496062992" bottom="0.748031496062992" header="0.31496062992126" footer="0.31496062992126"/>
  <pageSetup paperSize="9" scale="43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14.75" customWidth="1"/>
    <col min="8" max="8" width="17.75" customWidth="1"/>
    <col min="9" max="9" width="27.25" customWidth="1"/>
    <col min="10" max="10" width="53.5" customWidth="1"/>
  </cols>
  <sheetData>
    <row r="1" ht="20.25" spans="1:2">
      <c r="A1" s="54"/>
      <c r="B1" s="3"/>
    </row>
    <row r="2" ht="51.75" customHeight="1" spans="1:1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ht="26.25" customHeight="1" spans="1:10">
      <c r="A3" s="56" t="s">
        <v>122</v>
      </c>
      <c r="B3" s="56"/>
      <c r="C3" s="56"/>
      <c r="D3" s="56"/>
      <c r="E3" s="56"/>
      <c r="F3" s="56"/>
      <c r="G3" s="56"/>
      <c r="H3" s="56"/>
      <c r="I3" s="56"/>
      <c r="J3" s="56"/>
    </row>
    <row r="4" ht="25.5" customHeight="1" spans="1:10">
      <c r="A4" s="60" t="s">
        <v>123</v>
      </c>
      <c r="B4" s="60"/>
      <c r="C4" s="60"/>
      <c r="D4" s="60"/>
      <c r="E4" s="60"/>
      <c r="F4" s="60"/>
      <c r="G4" s="60"/>
      <c r="H4" s="60"/>
      <c r="I4" s="60"/>
      <c r="J4" s="60"/>
    </row>
    <row r="5" ht="20.25" customHeight="1" spans="1:10">
      <c r="A5" s="10" t="s">
        <v>3</v>
      </c>
      <c r="B5" s="7" t="s">
        <v>4</v>
      </c>
      <c r="C5" s="6" t="s">
        <v>5</v>
      </c>
      <c r="D5" s="8" t="s">
        <v>6</v>
      </c>
      <c r="E5" s="10" t="s">
        <v>99</v>
      </c>
      <c r="F5" s="10"/>
      <c r="G5" s="10" t="s">
        <v>109</v>
      </c>
      <c r="H5" s="10"/>
      <c r="I5" s="81" t="s">
        <v>9</v>
      </c>
      <c r="J5" s="81" t="s">
        <v>106</v>
      </c>
    </row>
    <row r="6" ht="40.5" spans="1:10">
      <c r="A6" s="10"/>
      <c r="B6" s="12"/>
      <c r="C6" s="6"/>
      <c r="D6" s="8"/>
      <c r="E6" s="9" t="s">
        <v>7</v>
      </c>
      <c r="F6" s="10" t="s">
        <v>124</v>
      </c>
      <c r="G6" s="9" t="s">
        <v>7</v>
      </c>
      <c r="H6" s="10" t="s">
        <v>124</v>
      </c>
      <c r="I6" s="81"/>
      <c r="J6" s="81"/>
    </row>
    <row r="7" ht="20.25" spans="1:10">
      <c r="A7" s="13" t="s">
        <v>11</v>
      </c>
      <c r="B7" s="14"/>
      <c r="C7" s="15"/>
      <c r="D7" s="50">
        <f>D8+D13</f>
        <v>59.8</v>
      </c>
      <c r="E7" s="17">
        <f t="shared" ref="E7:E18" si="0">F7/D7</f>
        <v>0.618471571906355</v>
      </c>
      <c r="F7" s="50">
        <f>F8+F13</f>
        <v>36.9846</v>
      </c>
      <c r="G7" s="17">
        <v>0.653</v>
      </c>
      <c r="H7" s="50">
        <v>39.05</v>
      </c>
      <c r="I7" s="82"/>
      <c r="J7" s="83"/>
    </row>
    <row r="8" ht="29.25" customHeight="1" spans="1:10">
      <c r="A8" s="13" t="s">
        <v>12</v>
      </c>
      <c r="B8" s="14"/>
      <c r="C8" s="15"/>
      <c r="D8" s="50">
        <f>SUM(D9:D12)</f>
        <v>37</v>
      </c>
      <c r="E8" s="17">
        <f t="shared" si="0"/>
        <v>0.7</v>
      </c>
      <c r="F8" s="50">
        <f>SUM(F9:F12)</f>
        <v>25.9</v>
      </c>
      <c r="G8" s="17"/>
      <c r="H8" s="50"/>
      <c r="I8" s="82"/>
      <c r="J8" s="83"/>
    </row>
    <row r="9" ht="42" customHeight="1" spans="1:10">
      <c r="A9" s="42">
        <v>1</v>
      </c>
      <c r="B9" s="42" t="s">
        <v>16</v>
      </c>
      <c r="C9" s="22" t="s">
        <v>14</v>
      </c>
      <c r="D9" s="61">
        <v>12</v>
      </c>
      <c r="E9" s="62">
        <f t="shared" si="0"/>
        <v>0.641666666666667</v>
      </c>
      <c r="F9" s="61">
        <v>7.7</v>
      </c>
      <c r="G9" s="62"/>
      <c r="H9" s="61"/>
      <c r="I9" s="84"/>
      <c r="J9" s="85"/>
    </row>
    <row r="10" ht="40.5" customHeight="1" spans="1:10">
      <c r="A10" s="42">
        <v>2</v>
      </c>
      <c r="B10" s="42" t="s">
        <v>16</v>
      </c>
      <c r="C10" s="22" t="s">
        <v>15</v>
      </c>
      <c r="D10" s="61">
        <v>16</v>
      </c>
      <c r="E10" s="62">
        <f t="shared" si="0"/>
        <v>0.85</v>
      </c>
      <c r="F10" s="61">
        <v>13.6</v>
      </c>
      <c r="G10" s="62"/>
      <c r="H10" s="61"/>
      <c r="I10" s="84"/>
      <c r="J10" s="83"/>
    </row>
    <row r="11" ht="30.75" customHeight="1" spans="1:10">
      <c r="A11" s="42">
        <v>3</v>
      </c>
      <c r="B11" s="42" t="s">
        <v>16</v>
      </c>
      <c r="C11" s="22" t="s">
        <v>17</v>
      </c>
      <c r="D11" s="63">
        <v>3</v>
      </c>
      <c r="E11" s="62">
        <f t="shared" si="0"/>
        <v>0.633333333333333</v>
      </c>
      <c r="F11" s="63">
        <v>1.9</v>
      </c>
      <c r="G11" s="62"/>
      <c r="H11" s="61"/>
      <c r="I11" s="84"/>
      <c r="J11" s="83"/>
    </row>
    <row r="12" ht="123" customHeight="1" spans="1:10">
      <c r="A12" s="42">
        <v>4</v>
      </c>
      <c r="B12" s="42" t="s">
        <v>18</v>
      </c>
      <c r="C12" s="22" t="s">
        <v>19</v>
      </c>
      <c r="D12" s="61">
        <v>6</v>
      </c>
      <c r="E12" s="62">
        <f t="shared" si="0"/>
        <v>0.45</v>
      </c>
      <c r="F12" s="61">
        <v>2.7</v>
      </c>
      <c r="G12" s="62"/>
      <c r="H12" s="61"/>
      <c r="I12" s="84"/>
      <c r="J12" s="86" t="s">
        <v>101</v>
      </c>
    </row>
    <row r="13" ht="25.5" customHeight="1" spans="1:10">
      <c r="A13" s="64" t="s">
        <v>20</v>
      </c>
      <c r="B13" s="65"/>
      <c r="C13" s="66"/>
      <c r="D13" s="67">
        <f>SUM(D14:D18)</f>
        <v>22.8</v>
      </c>
      <c r="E13" s="68">
        <f t="shared" si="0"/>
        <v>0.486166666666667</v>
      </c>
      <c r="F13" s="67">
        <f>SUM(F14:F18)</f>
        <v>11.0846</v>
      </c>
      <c r="G13" s="68"/>
      <c r="H13" s="67"/>
      <c r="I13" s="85"/>
      <c r="J13" s="83"/>
    </row>
    <row r="14" ht="48.75" customHeight="1" spans="1:10">
      <c r="A14" s="42">
        <v>1</v>
      </c>
      <c r="B14" s="42" t="s">
        <v>21</v>
      </c>
      <c r="C14" s="22" t="s">
        <v>22</v>
      </c>
      <c r="D14" s="61">
        <v>1</v>
      </c>
      <c r="E14" s="62">
        <f t="shared" si="0"/>
        <v>0.6</v>
      </c>
      <c r="F14" s="61">
        <v>0.6</v>
      </c>
      <c r="G14" s="62"/>
      <c r="H14" s="61"/>
      <c r="I14" s="87"/>
      <c r="J14" s="86" t="s">
        <v>102</v>
      </c>
    </row>
    <row r="15" ht="26.25" customHeight="1" spans="1:10">
      <c r="A15" s="42">
        <v>2</v>
      </c>
      <c r="B15" s="42" t="s">
        <v>23</v>
      </c>
      <c r="C15" s="22" t="s">
        <v>24</v>
      </c>
      <c r="D15" s="61">
        <v>3</v>
      </c>
      <c r="E15" s="62">
        <f t="shared" si="0"/>
        <v>0.833333333333333</v>
      </c>
      <c r="F15" s="63">
        <v>2.5</v>
      </c>
      <c r="G15" s="62"/>
      <c r="H15" s="63"/>
      <c r="I15" s="85"/>
      <c r="J15" s="83"/>
    </row>
    <row r="16" ht="82.5" customHeight="1" spans="1:10">
      <c r="A16" s="42">
        <v>3</v>
      </c>
      <c r="B16" s="69" t="s">
        <v>25</v>
      </c>
      <c r="C16" s="70" t="s">
        <v>26</v>
      </c>
      <c r="D16" s="63">
        <v>5.8</v>
      </c>
      <c r="E16" s="62">
        <f t="shared" si="0"/>
        <v>0.187</v>
      </c>
      <c r="F16" s="63">
        <v>1.0846</v>
      </c>
      <c r="G16" s="62">
        <f t="shared" ref="G16" si="1">H16/D16</f>
        <v>0.396551724137931</v>
      </c>
      <c r="H16" s="63">
        <v>2.3</v>
      </c>
      <c r="I16" s="86" t="s">
        <v>87</v>
      </c>
      <c r="J16" s="86" t="s">
        <v>64</v>
      </c>
    </row>
    <row r="17" ht="56.25" spans="1:10">
      <c r="A17" s="42">
        <v>4</v>
      </c>
      <c r="B17" s="71" t="s">
        <v>28</v>
      </c>
      <c r="C17" s="72" t="s">
        <v>29</v>
      </c>
      <c r="D17" s="63">
        <v>10</v>
      </c>
      <c r="E17" s="62">
        <f t="shared" si="0"/>
        <v>0.49</v>
      </c>
      <c r="F17" s="61">
        <v>4.9</v>
      </c>
      <c r="G17" s="62"/>
      <c r="H17" s="61"/>
      <c r="I17" s="85"/>
      <c r="J17" s="88" t="s">
        <v>103</v>
      </c>
    </row>
    <row r="18" ht="40.5" spans="1:10">
      <c r="A18" s="71">
        <v>5</v>
      </c>
      <c r="B18" s="71" t="s">
        <v>30</v>
      </c>
      <c r="C18" s="22" t="s">
        <v>116</v>
      </c>
      <c r="D18" s="61">
        <v>3</v>
      </c>
      <c r="E18" s="62">
        <f t="shared" si="0"/>
        <v>0.666666666666667</v>
      </c>
      <c r="F18" s="63">
        <v>2</v>
      </c>
      <c r="G18" s="62"/>
      <c r="H18" s="63"/>
      <c r="I18" s="85"/>
      <c r="J18" s="83"/>
    </row>
    <row r="19" ht="20.25" customHeight="1" spans="1:10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74"/>
      <c r="H19" s="75">
        <v>0.85</v>
      </c>
      <c r="I19" s="85"/>
      <c r="J19" s="83"/>
    </row>
    <row r="20" ht="20.25" spans="1:7">
      <c r="A20" s="76"/>
      <c r="B20" s="76"/>
      <c r="C20" s="77"/>
      <c r="D20" s="78"/>
      <c r="E20" s="79"/>
      <c r="F20" s="80"/>
      <c r="G20" s="80"/>
    </row>
    <row r="22" spans="1:3">
      <c r="A22" s="32"/>
      <c r="B22" s="46"/>
      <c r="C22" s="46"/>
    </row>
    <row r="23" spans="1:3">
      <c r="A23" s="32"/>
      <c r="B23" s="46"/>
      <c r="C23" s="46"/>
    </row>
    <row r="24" spans="1:3">
      <c r="A24" s="34"/>
      <c r="B24" s="47"/>
      <c r="C24" s="48"/>
    </row>
    <row r="25" spans="1:3">
      <c r="A25" s="32"/>
      <c r="B25" s="47"/>
      <c r="C25" s="48"/>
    </row>
    <row r="26" spans="1:3">
      <c r="A26" s="32"/>
      <c r="B26" s="46"/>
      <c r="C26" s="46"/>
    </row>
    <row r="27" spans="1:3">
      <c r="A27" s="32"/>
      <c r="B27" s="46"/>
      <c r="C27" s="46"/>
    </row>
    <row r="28" spans="1:3">
      <c r="A28" s="32"/>
      <c r="B28" s="47"/>
      <c r="C28" s="48"/>
    </row>
    <row r="29" spans="1:3">
      <c r="A29" s="32"/>
      <c r="B29" s="32"/>
      <c r="C29" s="32"/>
    </row>
    <row r="30" spans="1:3">
      <c r="A30" s="34"/>
      <c r="B30" s="47"/>
      <c r="C30" s="48"/>
    </row>
    <row r="31" spans="1:3">
      <c r="A31" s="38"/>
      <c r="B31" s="32"/>
      <c r="C31" s="32"/>
    </row>
    <row r="32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5">
    <mergeCell ref="A2:J2"/>
    <mergeCell ref="A3:J3"/>
    <mergeCell ref="A4:J4"/>
    <mergeCell ref="E5:F5"/>
    <mergeCell ref="G5:H5"/>
    <mergeCell ref="A7:C7"/>
    <mergeCell ref="A8:C8"/>
    <mergeCell ref="A13:C13"/>
    <mergeCell ref="A19:C19"/>
    <mergeCell ref="A5:A6"/>
    <mergeCell ref="B5:B6"/>
    <mergeCell ref="C5:C6"/>
    <mergeCell ref="D5:D6"/>
    <mergeCell ref="I5:I6"/>
    <mergeCell ref="J5:J6"/>
  </mergeCells>
  <pageMargins left="0.7" right="0.7" top="0.75" bottom="0.75" header="0.3" footer="0.3"/>
  <pageSetup paperSize="9" scale="35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20.25" spans="1:2">
      <c r="A1" s="54"/>
      <c r="B1" s="3"/>
    </row>
    <row r="2" ht="51.75" customHeight="1" spans="1:7">
      <c r="A2" s="55" t="s">
        <v>0</v>
      </c>
      <c r="B2" s="55"/>
      <c r="C2" s="55"/>
      <c r="D2" s="55"/>
      <c r="E2" s="55"/>
      <c r="F2" s="55"/>
      <c r="G2" s="55"/>
    </row>
    <row r="3" ht="26.25" customHeight="1" spans="1:8">
      <c r="A3" s="56" t="s">
        <v>125</v>
      </c>
      <c r="B3" s="56"/>
      <c r="C3" s="56"/>
      <c r="D3" s="56"/>
      <c r="E3" s="56"/>
      <c r="F3" s="56"/>
      <c r="G3" s="56"/>
      <c r="H3" s="57"/>
    </row>
    <row r="4" ht="25.5" customHeight="1" spans="1:7">
      <c r="A4" s="5" t="s">
        <v>126</v>
      </c>
      <c r="B4" s="5"/>
      <c r="C4" s="5"/>
      <c r="D4" s="5"/>
      <c r="E4" s="5"/>
      <c r="F4" s="5"/>
      <c r="G4" s="5"/>
    </row>
    <row r="5" ht="20.25" spans="1:7">
      <c r="A5" s="6" t="s">
        <v>3</v>
      </c>
      <c r="B5" s="7" t="s">
        <v>4</v>
      </c>
      <c r="C5" s="6" t="s">
        <v>5</v>
      </c>
      <c r="D5" s="8" t="s">
        <v>6</v>
      </c>
      <c r="E5" s="9" t="s">
        <v>7</v>
      </c>
      <c r="F5" s="10" t="s">
        <v>127</v>
      </c>
      <c r="G5" s="10"/>
    </row>
    <row r="6" ht="20.25" spans="1:7">
      <c r="A6" s="6"/>
      <c r="B6" s="11"/>
      <c r="C6" s="6"/>
      <c r="D6" s="8"/>
      <c r="E6" s="9"/>
      <c r="F6" s="10" t="s">
        <v>128</v>
      </c>
      <c r="G6" s="10" t="s">
        <v>129</v>
      </c>
    </row>
    <row r="7" ht="20.25" spans="1:7">
      <c r="A7" s="6"/>
      <c r="B7" s="12"/>
      <c r="C7" s="6"/>
      <c r="D7" s="8"/>
      <c r="E7" s="9"/>
      <c r="F7" s="10" t="s">
        <v>130</v>
      </c>
      <c r="G7" s="10" t="s">
        <v>130</v>
      </c>
    </row>
    <row r="8" ht="29.25" customHeight="1" spans="1:7">
      <c r="A8" s="13" t="s">
        <v>11</v>
      </c>
      <c r="B8" s="14"/>
      <c r="C8" s="15"/>
      <c r="D8" s="50">
        <f>D9+D13+D15</f>
        <v>59.8</v>
      </c>
      <c r="E8" s="17">
        <f>F8/D8</f>
        <v>0.607190635451505</v>
      </c>
      <c r="F8" s="50">
        <f>F9+F13+F15</f>
        <v>36.31</v>
      </c>
      <c r="G8" s="50">
        <f>G9+G13+G15</f>
        <v>0.99</v>
      </c>
    </row>
    <row r="9" ht="29.25" customHeight="1" spans="1:7">
      <c r="A9" s="13" t="s">
        <v>12</v>
      </c>
      <c r="B9" s="14"/>
      <c r="C9" s="15"/>
      <c r="D9" s="50">
        <f t="shared" ref="D9:G9" si="0">SUM(D10:D12)</f>
        <v>31</v>
      </c>
      <c r="E9" s="17">
        <f t="shared" ref="E9:E19" si="1">F9/D9</f>
        <v>0.745483870967742</v>
      </c>
      <c r="F9" s="50">
        <f t="shared" si="0"/>
        <v>23.11</v>
      </c>
      <c r="G9" s="50">
        <f t="shared" si="0"/>
        <v>0.48</v>
      </c>
    </row>
    <row r="10" ht="27.75" customHeight="1" spans="1:8">
      <c r="A10" s="18">
        <v>1</v>
      </c>
      <c r="B10" s="18" t="s">
        <v>16</v>
      </c>
      <c r="C10" s="19" t="s">
        <v>131</v>
      </c>
      <c r="D10" s="51">
        <v>12</v>
      </c>
      <c r="E10" s="21">
        <f t="shared" si="1"/>
        <v>0.638333333333333</v>
      </c>
      <c r="F10" s="51">
        <v>7.66</v>
      </c>
      <c r="G10" s="51">
        <v>0.37</v>
      </c>
      <c r="H10">
        <v>24.68</v>
      </c>
    </row>
    <row r="11" ht="26.25" customHeight="1" spans="1:8">
      <c r="A11" s="18">
        <v>2</v>
      </c>
      <c r="B11" s="18" t="s">
        <v>16</v>
      </c>
      <c r="C11" s="22" t="s">
        <v>132</v>
      </c>
      <c r="D11" s="51">
        <v>16</v>
      </c>
      <c r="E11" s="21">
        <f t="shared" si="1"/>
        <v>0.845</v>
      </c>
      <c r="F11" s="51">
        <v>13.52</v>
      </c>
      <c r="G11" s="51">
        <v>0.11</v>
      </c>
      <c r="H11">
        <v>47.75</v>
      </c>
    </row>
    <row r="12" ht="30" customHeight="1" spans="1:8">
      <c r="A12" s="18">
        <v>3</v>
      </c>
      <c r="B12" s="18" t="s">
        <v>16</v>
      </c>
      <c r="C12" s="19" t="s">
        <v>17</v>
      </c>
      <c r="D12" s="53">
        <v>3</v>
      </c>
      <c r="E12" s="58">
        <f t="shared" si="1"/>
        <v>0.643333333333333</v>
      </c>
      <c r="F12" s="53">
        <v>1.93</v>
      </c>
      <c r="G12" s="53">
        <v>0</v>
      </c>
      <c r="H12">
        <v>7.13</v>
      </c>
    </row>
    <row r="13" ht="25.5" customHeight="1" spans="1:7">
      <c r="A13" s="13" t="s">
        <v>133</v>
      </c>
      <c r="B13" s="14"/>
      <c r="C13" s="15"/>
      <c r="D13" s="50">
        <f>SUM(D14:D14)</f>
        <v>6</v>
      </c>
      <c r="E13" s="17">
        <f t="shared" si="1"/>
        <v>0.45</v>
      </c>
      <c r="F13" s="50">
        <f>SUM(F14:F14)</f>
        <v>2.7</v>
      </c>
      <c r="G13" s="50">
        <f>SUM(G14:G14)</f>
        <v>0.12</v>
      </c>
    </row>
    <row r="14" ht="24" customHeight="1" spans="1:8">
      <c r="A14" s="18">
        <v>1</v>
      </c>
      <c r="B14" s="42" t="s">
        <v>18</v>
      </c>
      <c r="C14" s="22" t="s">
        <v>19</v>
      </c>
      <c r="D14" s="51">
        <v>6</v>
      </c>
      <c r="E14" s="21">
        <f t="shared" si="1"/>
        <v>0.45</v>
      </c>
      <c r="F14" s="51">
        <v>2.7</v>
      </c>
      <c r="G14" s="51">
        <v>0.12</v>
      </c>
      <c r="H14">
        <v>11.48</v>
      </c>
    </row>
    <row r="15" ht="26.25" customHeight="1" spans="1:8">
      <c r="A15" s="23" t="s">
        <v>134</v>
      </c>
      <c r="B15" s="24"/>
      <c r="C15" s="25"/>
      <c r="D15" s="50">
        <f>SUM(D16:D20)</f>
        <v>22.8</v>
      </c>
      <c r="E15" s="17">
        <f t="shared" si="1"/>
        <v>0.460526315789474</v>
      </c>
      <c r="F15" s="50">
        <f>SUM(F16:F20)</f>
        <v>10.5</v>
      </c>
      <c r="G15" s="50">
        <f>SUM(G16:G20)</f>
        <v>0.39</v>
      </c>
      <c r="H15">
        <v>7.3</v>
      </c>
    </row>
    <row r="16" ht="42.75" customHeight="1" spans="1:7">
      <c r="A16" s="18">
        <v>1</v>
      </c>
      <c r="B16" s="18" t="s">
        <v>21</v>
      </c>
      <c r="C16" s="22" t="s">
        <v>22</v>
      </c>
      <c r="D16" s="51">
        <v>1</v>
      </c>
      <c r="E16" s="21">
        <f t="shared" si="1"/>
        <v>0.57</v>
      </c>
      <c r="F16" s="51">
        <v>0.57</v>
      </c>
      <c r="G16" s="51">
        <v>0</v>
      </c>
    </row>
    <row r="17" ht="20.25" spans="1:8">
      <c r="A17" s="18">
        <v>2</v>
      </c>
      <c r="B17" s="18" t="s">
        <v>23</v>
      </c>
      <c r="C17" s="19" t="s">
        <v>24</v>
      </c>
      <c r="D17" s="51">
        <v>3</v>
      </c>
      <c r="E17" s="21">
        <f t="shared" si="1"/>
        <v>0.8</v>
      </c>
      <c r="F17" s="53">
        <v>2.4</v>
      </c>
      <c r="G17" s="53">
        <v>0</v>
      </c>
      <c r="H17">
        <v>4.5</v>
      </c>
    </row>
    <row r="18" ht="20.25" spans="1:8">
      <c r="A18" s="18">
        <v>3</v>
      </c>
      <c r="B18" s="43" t="s">
        <v>25</v>
      </c>
      <c r="C18" s="27" t="s">
        <v>26</v>
      </c>
      <c r="D18" s="53">
        <v>5.8</v>
      </c>
      <c r="E18" s="21">
        <f t="shared" si="1"/>
        <v>0.168965517241379</v>
      </c>
      <c r="F18" s="53">
        <v>0.98</v>
      </c>
      <c r="G18" s="53">
        <v>0.04</v>
      </c>
      <c r="H18">
        <v>11</v>
      </c>
    </row>
    <row r="19" ht="20.25" spans="1:8">
      <c r="A19" s="18">
        <v>4</v>
      </c>
      <c r="B19" s="44" t="s">
        <v>28</v>
      </c>
      <c r="C19" s="45" t="s">
        <v>135</v>
      </c>
      <c r="D19" s="53">
        <v>10</v>
      </c>
      <c r="E19" s="21">
        <f t="shared" si="1"/>
        <v>0.465</v>
      </c>
      <c r="F19" s="51">
        <v>4.65</v>
      </c>
      <c r="G19" s="51">
        <v>0.33</v>
      </c>
      <c r="H19">
        <v>50</v>
      </c>
    </row>
    <row r="20" ht="20.25" spans="1:7">
      <c r="A20" s="44">
        <v>5</v>
      </c>
      <c r="B20" s="44" t="s">
        <v>30</v>
      </c>
      <c r="C20" s="22" t="s">
        <v>116</v>
      </c>
      <c r="D20" s="51">
        <v>3</v>
      </c>
      <c r="E20" s="21">
        <f t="shared" ref="E20" si="2">F20/D20</f>
        <v>0.633333333333333</v>
      </c>
      <c r="F20" s="51">
        <v>1.9</v>
      </c>
      <c r="G20" s="51">
        <v>0.02</v>
      </c>
    </row>
    <row r="22" spans="1:3">
      <c r="A22" s="32"/>
      <c r="B22" s="46"/>
      <c r="C22" s="46"/>
    </row>
    <row r="23" spans="1:3">
      <c r="A23" s="32"/>
      <c r="B23" s="46"/>
      <c r="C23" s="46"/>
    </row>
    <row r="24" spans="1:3">
      <c r="A24" s="34"/>
      <c r="B24" s="47"/>
      <c r="C24" s="48"/>
    </row>
    <row r="25" spans="1:3">
      <c r="A25" s="32"/>
      <c r="B25" s="47"/>
      <c r="C25" s="48"/>
    </row>
    <row r="26" spans="1:3">
      <c r="A26" s="32"/>
      <c r="B26" s="46"/>
      <c r="C26" s="46"/>
    </row>
    <row r="27" spans="1:3">
      <c r="A27" s="32"/>
      <c r="B27" s="46"/>
      <c r="C27" s="46"/>
    </row>
    <row r="28" spans="1:3">
      <c r="A28" s="32"/>
      <c r="B28" s="47"/>
      <c r="C28" s="48"/>
    </row>
    <row r="29" spans="1:3">
      <c r="A29" s="32"/>
      <c r="B29" s="32"/>
      <c r="C29" s="32"/>
    </row>
    <row r="30" spans="1:3">
      <c r="A30" s="34"/>
      <c r="B30" s="47"/>
      <c r="C30" s="48"/>
    </row>
    <row r="31" spans="1:3">
      <c r="A31" s="38"/>
      <c r="B31" s="32"/>
      <c r="C31" s="32"/>
    </row>
    <row r="32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3">
    <mergeCell ref="A2:G2"/>
    <mergeCell ref="A3:G3"/>
    <mergeCell ref="A4:G4"/>
    <mergeCell ref="F5:G5"/>
    <mergeCell ref="A8:C8"/>
    <mergeCell ref="A9:C9"/>
    <mergeCell ref="A13:C13"/>
    <mergeCell ref="A15:C15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35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topLeftCell="A2" workbookViewId="0">
      <selection activeCell="A5" sqref="A$1:H$1048576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20.25" spans="1:2">
      <c r="A1" s="54" t="s">
        <v>117</v>
      </c>
      <c r="B1" s="3"/>
    </row>
    <row r="2" ht="51.75" customHeight="1" spans="1:7">
      <c r="A2" s="55" t="s">
        <v>0</v>
      </c>
      <c r="B2" s="55"/>
      <c r="C2" s="55"/>
      <c r="D2" s="55"/>
      <c r="E2" s="55"/>
      <c r="F2" s="55"/>
      <c r="G2" s="55"/>
    </row>
    <row r="3" ht="26.25" customHeight="1" spans="1:8">
      <c r="A3" s="56" t="s">
        <v>136</v>
      </c>
      <c r="B3" s="56"/>
      <c r="C3" s="56"/>
      <c r="D3" s="56"/>
      <c r="E3" s="56"/>
      <c r="F3" s="56"/>
      <c r="G3" s="56"/>
      <c r="H3" s="57"/>
    </row>
    <row r="4" ht="25.5" customHeight="1" spans="1:7">
      <c r="A4" s="5" t="s">
        <v>126</v>
      </c>
      <c r="B4" s="5"/>
      <c r="C4" s="5"/>
      <c r="D4" s="5"/>
      <c r="E4" s="5"/>
      <c r="F4" s="5"/>
      <c r="G4" s="5"/>
    </row>
    <row r="5" ht="20.25" spans="1:7">
      <c r="A5" s="6" t="s">
        <v>3</v>
      </c>
      <c r="B5" s="7" t="s">
        <v>4</v>
      </c>
      <c r="C5" s="6" t="s">
        <v>5</v>
      </c>
      <c r="D5" s="8" t="s">
        <v>6</v>
      </c>
      <c r="E5" s="9" t="s">
        <v>7</v>
      </c>
      <c r="F5" s="10" t="s">
        <v>137</v>
      </c>
      <c r="G5" s="10"/>
    </row>
    <row r="6" ht="20.25" spans="1:7">
      <c r="A6" s="6"/>
      <c r="B6" s="11"/>
      <c r="C6" s="6"/>
      <c r="D6" s="8"/>
      <c r="E6" s="9"/>
      <c r="F6" s="10" t="s">
        <v>138</v>
      </c>
      <c r="G6" s="10" t="s">
        <v>129</v>
      </c>
    </row>
    <row r="7" ht="20.25" spans="1:7">
      <c r="A7" s="6"/>
      <c r="B7" s="12"/>
      <c r="C7" s="6"/>
      <c r="D7" s="8"/>
      <c r="E7" s="9"/>
      <c r="F7" s="10" t="s">
        <v>130</v>
      </c>
      <c r="G7" s="10" t="s">
        <v>130</v>
      </c>
    </row>
    <row r="8" ht="29.25" customHeight="1" spans="1:7">
      <c r="A8" s="13" t="s">
        <v>11</v>
      </c>
      <c r="B8" s="14"/>
      <c r="C8" s="15"/>
      <c r="D8" s="50">
        <f>D9+D13+D16</f>
        <v>59.8</v>
      </c>
      <c r="E8" s="17">
        <f>F8/D8</f>
        <v>0.573528428093645</v>
      </c>
      <c r="F8" s="50">
        <f>F9+F13+F16</f>
        <v>34.297</v>
      </c>
      <c r="G8" s="50">
        <f>G9+G13+G16</f>
        <v>1.2165</v>
      </c>
    </row>
    <row r="9" ht="29.25" customHeight="1" spans="1:7">
      <c r="A9" s="13" t="s">
        <v>12</v>
      </c>
      <c r="B9" s="14"/>
      <c r="C9" s="15"/>
      <c r="D9" s="50">
        <f t="shared" ref="D9:G9" si="0">SUM(D10:D12)</f>
        <v>31</v>
      </c>
      <c r="E9" s="17">
        <f t="shared" ref="E9:E20" si="1">F9/D9</f>
        <v>0.729903225806452</v>
      </c>
      <c r="F9" s="50">
        <f t="shared" si="0"/>
        <v>22.627</v>
      </c>
      <c r="G9" s="50">
        <f t="shared" si="0"/>
        <v>0.497</v>
      </c>
    </row>
    <row r="10" ht="27.75" customHeight="1" spans="1:8">
      <c r="A10" s="18">
        <v>1</v>
      </c>
      <c r="B10" s="18" t="s">
        <v>16</v>
      </c>
      <c r="C10" s="19" t="s">
        <v>131</v>
      </c>
      <c r="D10" s="51">
        <v>12</v>
      </c>
      <c r="E10" s="21">
        <f t="shared" si="1"/>
        <v>0.6075</v>
      </c>
      <c r="F10" s="51">
        <v>7.29</v>
      </c>
      <c r="G10" s="51">
        <v>0.32</v>
      </c>
      <c r="H10">
        <v>24.68</v>
      </c>
    </row>
    <row r="11" ht="26.25" customHeight="1" spans="1:8">
      <c r="A11" s="18">
        <v>2</v>
      </c>
      <c r="B11" s="18" t="s">
        <v>16</v>
      </c>
      <c r="C11" s="22" t="s">
        <v>132</v>
      </c>
      <c r="D11" s="51">
        <v>16</v>
      </c>
      <c r="E11" s="21">
        <f t="shared" si="1"/>
        <v>0.838125</v>
      </c>
      <c r="F11" s="51">
        <v>13.41</v>
      </c>
      <c r="G11" s="51">
        <v>0.11</v>
      </c>
      <c r="H11">
        <v>47.75</v>
      </c>
    </row>
    <row r="12" ht="30" customHeight="1" spans="1:8">
      <c r="A12" s="18">
        <v>3</v>
      </c>
      <c r="B12" s="18" t="s">
        <v>16</v>
      </c>
      <c r="C12" s="19" t="s">
        <v>17</v>
      </c>
      <c r="D12" s="53">
        <v>3</v>
      </c>
      <c r="E12" s="58">
        <f t="shared" si="1"/>
        <v>0.642333333333333</v>
      </c>
      <c r="F12" s="53">
        <v>1.927</v>
      </c>
      <c r="G12" s="53">
        <v>0.067</v>
      </c>
      <c r="H12">
        <v>7.13</v>
      </c>
    </row>
    <row r="13" ht="25.5" customHeight="1" spans="1:7">
      <c r="A13" s="13" t="s">
        <v>133</v>
      </c>
      <c r="B13" s="14"/>
      <c r="C13" s="15"/>
      <c r="D13" s="50">
        <v>9</v>
      </c>
      <c r="E13" s="17">
        <f t="shared" si="1"/>
        <v>0.378888888888889</v>
      </c>
      <c r="F13" s="50">
        <f>SUM(F14:F15)</f>
        <v>3.41</v>
      </c>
      <c r="G13" s="50">
        <f>SUM(G14:G15)</f>
        <v>0.11</v>
      </c>
    </row>
    <row r="14" ht="24" customHeight="1" spans="1:8">
      <c r="A14" s="18">
        <v>1</v>
      </c>
      <c r="B14" s="42" t="s">
        <v>18</v>
      </c>
      <c r="C14" s="22" t="s">
        <v>19</v>
      </c>
      <c r="D14" s="51">
        <v>6</v>
      </c>
      <c r="E14" s="21">
        <f t="shared" si="1"/>
        <v>0.43</v>
      </c>
      <c r="F14" s="51">
        <v>2.58</v>
      </c>
      <c r="G14" s="51">
        <v>0.11</v>
      </c>
      <c r="H14">
        <v>11.48</v>
      </c>
    </row>
    <row r="15" ht="26.25" customHeight="1" spans="1:8">
      <c r="A15" s="18">
        <v>2</v>
      </c>
      <c r="B15" s="42" t="s">
        <v>18</v>
      </c>
      <c r="C15" s="22" t="s">
        <v>116</v>
      </c>
      <c r="D15" s="51">
        <v>3</v>
      </c>
      <c r="E15" s="21">
        <f t="shared" si="1"/>
        <v>0.276666666666667</v>
      </c>
      <c r="F15" s="51">
        <v>0.83</v>
      </c>
      <c r="G15" s="51">
        <v>0</v>
      </c>
      <c r="H15">
        <v>7.3</v>
      </c>
    </row>
    <row r="16" ht="42.75" customHeight="1" spans="1:7">
      <c r="A16" s="23" t="s">
        <v>134</v>
      </c>
      <c r="B16" s="24"/>
      <c r="C16" s="25"/>
      <c r="D16" s="50">
        <f t="shared" ref="D16:G16" si="2">SUM(D17:D20)</f>
        <v>19.8</v>
      </c>
      <c r="E16" s="17">
        <f t="shared" si="1"/>
        <v>0.417171717171717</v>
      </c>
      <c r="F16" s="50">
        <f t="shared" si="2"/>
        <v>8.26</v>
      </c>
      <c r="G16" s="50">
        <f t="shared" si="2"/>
        <v>0.6095</v>
      </c>
    </row>
    <row r="17" ht="20.25" spans="1:8">
      <c r="A17" s="18">
        <v>1</v>
      </c>
      <c r="B17" s="18" t="s">
        <v>21</v>
      </c>
      <c r="C17" s="22" t="s">
        <v>22</v>
      </c>
      <c r="D17" s="51">
        <v>1</v>
      </c>
      <c r="E17" s="21">
        <f t="shared" si="1"/>
        <v>0.57</v>
      </c>
      <c r="F17" s="51">
        <v>0.57</v>
      </c>
      <c r="G17" s="51">
        <v>0.0095</v>
      </c>
      <c r="H17">
        <v>4.5</v>
      </c>
    </row>
    <row r="18" ht="20.25" spans="1:8">
      <c r="A18" s="18">
        <v>2</v>
      </c>
      <c r="B18" s="18" t="s">
        <v>23</v>
      </c>
      <c r="C18" s="19" t="s">
        <v>24</v>
      </c>
      <c r="D18" s="51">
        <v>3</v>
      </c>
      <c r="E18" s="21">
        <f t="shared" si="1"/>
        <v>0.8</v>
      </c>
      <c r="F18" s="51">
        <v>2.4</v>
      </c>
      <c r="G18" s="51">
        <v>0.4</v>
      </c>
      <c r="H18">
        <v>11</v>
      </c>
    </row>
    <row r="19" ht="20.25" spans="1:8">
      <c r="A19" s="18">
        <v>3</v>
      </c>
      <c r="B19" s="43" t="s">
        <v>25</v>
      </c>
      <c r="C19" s="27" t="s">
        <v>26</v>
      </c>
      <c r="D19" s="53">
        <v>5.8</v>
      </c>
      <c r="E19" s="21">
        <f t="shared" si="1"/>
        <v>0.167241379310345</v>
      </c>
      <c r="F19" s="51">
        <v>0.97</v>
      </c>
      <c r="G19" s="51">
        <v>0.04</v>
      </c>
      <c r="H19">
        <v>50</v>
      </c>
    </row>
    <row r="20" ht="20.25" spans="1:7">
      <c r="A20" s="18">
        <v>4</v>
      </c>
      <c r="B20" s="44" t="s">
        <v>28</v>
      </c>
      <c r="C20" s="45" t="s">
        <v>135</v>
      </c>
      <c r="D20" s="53">
        <v>10</v>
      </c>
      <c r="E20" s="21">
        <f t="shared" si="1"/>
        <v>0.432</v>
      </c>
      <c r="F20" s="51">
        <v>4.32</v>
      </c>
      <c r="G20" s="51">
        <v>0.16</v>
      </c>
    </row>
    <row r="22" spans="1:3">
      <c r="A22" s="32"/>
      <c r="B22" s="46"/>
      <c r="C22" s="46"/>
    </row>
    <row r="23" spans="1:3">
      <c r="A23" s="32"/>
      <c r="B23" s="46"/>
      <c r="C23" s="46"/>
    </row>
    <row r="24" spans="1:3">
      <c r="A24" s="34"/>
      <c r="B24" s="47"/>
      <c r="C24" s="48"/>
    </row>
    <row r="25" spans="1:3">
      <c r="A25" s="32"/>
      <c r="B25" s="47"/>
      <c r="C25" s="48"/>
    </row>
    <row r="26" spans="1:3">
      <c r="A26" s="32"/>
      <c r="B26" s="46"/>
      <c r="C26" s="46"/>
    </row>
    <row r="27" spans="1:3">
      <c r="A27" s="32"/>
      <c r="B27" s="46"/>
      <c r="C27" s="46"/>
    </row>
    <row r="28" spans="1:3">
      <c r="A28" s="32"/>
      <c r="B28" s="47"/>
      <c r="C28" s="48"/>
    </row>
    <row r="29" spans="1:3">
      <c r="A29" s="32"/>
      <c r="B29" s="32"/>
      <c r="C29" s="32"/>
    </row>
    <row r="30" spans="1:3">
      <c r="A30" s="34"/>
      <c r="B30" s="47"/>
      <c r="C30" s="48"/>
    </row>
    <row r="31" spans="1:3">
      <c r="A31" s="38"/>
      <c r="B31" s="32"/>
      <c r="C31" s="32"/>
    </row>
    <row r="32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3">
    <mergeCell ref="A2:G2"/>
    <mergeCell ref="A3:G3"/>
    <mergeCell ref="A4:G4"/>
    <mergeCell ref="F5:G5"/>
    <mergeCell ref="A8:C8"/>
    <mergeCell ref="A9:C9"/>
    <mergeCell ref="A13:C13"/>
    <mergeCell ref="A16:C16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35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topLeftCell="A2" workbookViewId="0">
      <selection activeCell="A4" sqref="A4:G4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20.25" spans="1:2">
      <c r="A1" s="54" t="s">
        <v>117</v>
      </c>
      <c r="B1" s="3"/>
    </row>
    <row r="2" ht="51.75" customHeight="1" spans="1:7">
      <c r="A2" s="55" t="s">
        <v>0</v>
      </c>
      <c r="B2" s="55"/>
      <c r="C2" s="55"/>
      <c r="D2" s="55"/>
      <c r="E2" s="55"/>
      <c r="F2" s="55"/>
      <c r="G2" s="55"/>
    </row>
    <row r="3" ht="26.25" customHeight="1" spans="1:8">
      <c r="A3" s="56" t="s">
        <v>139</v>
      </c>
      <c r="B3" s="56"/>
      <c r="C3" s="56"/>
      <c r="D3" s="56"/>
      <c r="E3" s="56"/>
      <c r="F3" s="56"/>
      <c r="G3" s="56"/>
      <c r="H3" s="57"/>
    </row>
    <row r="4" ht="25.5" customHeight="1" spans="1:7">
      <c r="A4" s="5" t="s">
        <v>126</v>
      </c>
      <c r="B4" s="5"/>
      <c r="C4" s="5"/>
      <c r="D4" s="5"/>
      <c r="E4" s="5"/>
      <c r="F4" s="5"/>
      <c r="G4" s="5"/>
    </row>
    <row r="5" ht="20.25" spans="1:7">
      <c r="A5" s="6" t="s">
        <v>3</v>
      </c>
      <c r="B5" s="7" t="s">
        <v>4</v>
      </c>
      <c r="C5" s="6" t="s">
        <v>5</v>
      </c>
      <c r="D5" s="8" t="s">
        <v>6</v>
      </c>
      <c r="E5" s="9" t="s">
        <v>7</v>
      </c>
      <c r="F5" s="10" t="s">
        <v>140</v>
      </c>
      <c r="G5" s="10"/>
    </row>
    <row r="6" ht="20.25" spans="1:7">
      <c r="A6" s="6"/>
      <c r="B6" s="11"/>
      <c r="C6" s="6"/>
      <c r="D6" s="8"/>
      <c r="E6" s="9"/>
      <c r="F6" s="10" t="s">
        <v>141</v>
      </c>
      <c r="G6" s="10" t="s">
        <v>129</v>
      </c>
    </row>
    <row r="7" ht="20.25" spans="1:7">
      <c r="A7" s="6"/>
      <c r="B7" s="12"/>
      <c r="C7" s="6"/>
      <c r="D7" s="8"/>
      <c r="E7" s="9"/>
      <c r="F7" s="10" t="s">
        <v>130</v>
      </c>
      <c r="G7" s="10" t="s">
        <v>130</v>
      </c>
    </row>
    <row r="8" ht="29.25" customHeight="1" spans="1:7">
      <c r="A8" s="13" t="s">
        <v>11</v>
      </c>
      <c r="B8" s="14"/>
      <c r="C8" s="15"/>
      <c r="D8" s="50">
        <f>D9+D13+D16</f>
        <v>59.8</v>
      </c>
      <c r="E8" s="17">
        <f>F8/D8</f>
        <v>0.553142140468227</v>
      </c>
      <c r="F8" s="50">
        <f>F9+F13+F16</f>
        <v>33.0779</v>
      </c>
      <c r="G8" s="50">
        <f>G9+G13+G16</f>
        <v>0.619</v>
      </c>
    </row>
    <row r="9" ht="29.25" customHeight="1" spans="1:7">
      <c r="A9" s="13" t="s">
        <v>12</v>
      </c>
      <c r="B9" s="14"/>
      <c r="C9" s="15"/>
      <c r="D9" s="50">
        <f t="shared" ref="D9:G9" si="0">SUM(D10:D12)</f>
        <v>31</v>
      </c>
      <c r="E9" s="17">
        <f t="shared" ref="E9:E20" si="1">F9/D9</f>
        <v>0.713870967741935</v>
      </c>
      <c r="F9" s="50">
        <f t="shared" si="0"/>
        <v>22.13</v>
      </c>
      <c r="G9" s="50">
        <f t="shared" si="0"/>
        <v>0.067</v>
      </c>
    </row>
    <row r="10" ht="27.75" customHeight="1" spans="1:8">
      <c r="A10" s="18">
        <v>1</v>
      </c>
      <c r="B10" s="18" t="s">
        <v>16</v>
      </c>
      <c r="C10" s="19" t="s">
        <v>131</v>
      </c>
      <c r="D10" s="51">
        <v>12</v>
      </c>
      <c r="E10" s="21">
        <f t="shared" si="1"/>
        <v>0.580833333333333</v>
      </c>
      <c r="F10" s="51">
        <v>6.97</v>
      </c>
      <c r="G10" s="51">
        <v>0</v>
      </c>
      <c r="H10">
        <v>24.68</v>
      </c>
    </row>
    <row r="11" ht="26.25" customHeight="1" spans="1:8">
      <c r="A11" s="18">
        <v>2</v>
      </c>
      <c r="B11" s="18" t="s">
        <v>16</v>
      </c>
      <c r="C11" s="22" t="s">
        <v>132</v>
      </c>
      <c r="D11" s="51">
        <v>16</v>
      </c>
      <c r="E11" s="21">
        <f t="shared" si="1"/>
        <v>0.83125</v>
      </c>
      <c r="F11" s="51">
        <v>13.3</v>
      </c>
      <c r="G11" s="51">
        <v>0</v>
      </c>
      <c r="H11">
        <v>47.75</v>
      </c>
    </row>
    <row r="12" ht="30" customHeight="1" spans="1:8">
      <c r="A12" s="18">
        <v>3</v>
      </c>
      <c r="B12" s="18" t="s">
        <v>16</v>
      </c>
      <c r="C12" s="19" t="s">
        <v>17</v>
      </c>
      <c r="D12" s="53">
        <v>3</v>
      </c>
      <c r="E12" s="58">
        <f t="shared" si="1"/>
        <v>0.62</v>
      </c>
      <c r="F12" s="53">
        <v>1.86</v>
      </c>
      <c r="G12" s="53">
        <v>0.067</v>
      </c>
      <c r="H12">
        <v>7.13</v>
      </c>
    </row>
    <row r="13" ht="25.5" customHeight="1" spans="1:7">
      <c r="A13" s="13" t="s">
        <v>133</v>
      </c>
      <c r="B13" s="14"/>
      <c r="C13" s="15"/>
      <c r="D13" s="50">
        <v>9</v>
      </c>
      <c r="E13" s="17">
        <f t="shared" si="1"/>
        <v>0.366666666666667</v>
      </c>
      <c r="F13" s="50">
        <f>SUM(F14:F15)</f>
        <v>3.3</v>
      </c>
      <c r="G13" s="50">
        <f>SUM(G14:G15)</f>
        <v>0.091</v>
      </c>
    </row>
    <row r="14" ht="24" customHeight="1" spans="1:8">
      <c r="A14" s="18">
        <v>1</v>
      </c>
      <c r="B14" s="42" t="s">
        <v>18</v>
      </c>
      <c r="C14" s="22" t="s">
        <v>19</v>
      </c>
      <c r="D14" s="51">
        <v>6</v>
      </c>
      <c r="E14" s="21">
        <f t="shared" si="1"/>
        <v>0.411666666666667</v>
      </c>
      <c r="F14" s="51">
        <v>2.47</v>
      </c>
      <c r="G14" s="51">
        <v>0.065</v>
      </c>
      <c r="H14">
        <v>11.48</v>
      </c>
    </row>
    <row r="15" ht="26.25" customHeight="1" spans="1:8">
      <c r="A15" s="18">
        <v>2</v>
      </c>
      <c r="B15" s="42" t="s">
        <v>18</v>
      </c>
      <c r="C15" s="22" t="s">
        <v>116</v>
      </c>
      <c r="D15" s="51">
        <v>3</v>
      </c>
      <c r="E15" s="21">
        <f t="shared" si="1"/>
        <v>0.276666666666667</v>
      </c>
      <c r="F15" s="51">
        <v>0.83</v>
      </c>
      <c r="G15" s="51">
        <v>0.026</v>
      </c>
      <c r="H15">
        <v>7.3</v>
      </c>
    </row>
    <row r="16" ht="42.75" customHeight="1" spans="1:7">
      <c r="A16" s="23" t="s">
        <v>134</v>
      </c>
      <c r="B16" s="24"/>
      <c r="C16" s="25"/>
      <c r="D16" s="50">
        <f t="shared" ref="D16:G16" si="2">SUM(D17:D20)</f>
        <v>19.8</v>
      </c>
      <c r="E16" s="17">
        <f t="shared" si="1"/>
        <v>0.386257575757576</v>
      </c>
      <c r="F16" s="50">
        <f t="shared" si="2"/>
        <v>7.6479</v>
      </c>
      <c r="G16" s="50">
        <f t="shared" si="2"/>
        <v>0.461</v>
      </c>
    </row>
    <row r="17" ht="20.25" spans="1:8">
      <c r="A17" s="18">
        <v>1</v>
      </c>
      <c r="B17" s="18" t="s">
        <v>21</v>
      </c>
      <c r="C17" s="22" t="s">
        <v>22</v>
      </c>
      <c r="D17" s="51">
        <v>1</v>
      </c>
      <c r="E17" s="21">
        <f t="shared" si="1"/>
        <v>0.56</v>
      </c>
      <c r="F17" s="51">
        <v>0.56</v>
      </c>
      <c r="G17" s="51">
        <v>0.01</v>
      </c>
      <c r="H17">
        <v>4.5</v>
      </c>
    </row>
    <row r="18" ht="20.25" spans="1:8">
      <c r="A18" s="18">
        <v>2</v>
      </c>
      <c r="B18" s="18" t="s">
        <v>23</v>
      </c>
      <c r="C18" s="19" t="s">
        <v>24</v>
      </c>
      <c r="D18" s="51">
        <v>3</v>
      </c>
      <c r="E18" s="21">
        <f t="shared" si="1"/>
        <v>0.665966666666667</v>
      </c>
      <c r="F18" s="51">
        <v>1.9979</v>
      </c>
      <c r="G18" s="51">
        <v>0.12</v>
      </c>
      <c r="H18">
        <v>11</v>
      </c>
    </row>
    <row r="19" ht="20.25" spans="1:8">
      <c r="A19" s="18">
        <v>3</v>
      </c>
      <c r="B19" s="43" t="s">
        <v>25</v>
      </c>
      <c r="C19" s="27" t="s">
        <v>26</v>
      </c>
      <c r="D19" s="53">
        <v>5.8</v>
      </c>
      <c r="E19" s="21">
        <f t="shared" si="1"/>
        <v>0.160344827586207</v>
      </c>
      <c r="F19" s="51">
        <v>0.93</v>
      </c>
      <c r="G19" s="51">
        <v>0.091</v>
      </c>
      <c r="H19">
        <v>50</v>
      </c>
    </row>
    <row r="20" ht="20.25" spans="1:7">
      <c r="A20" s="18">
        <v>4</v>
      </c>
      <c r="B20" s="44" t="s">
        <v>28</v>
      </c>
      <c r="C20" s="45" t="s">
        <v>135</v>
      </c>
      <c r="D20" s="53">
        <v>10</v>
      </c>
      <c r="E20" s="21">
        <f t="shared" si="1"/>
        <v>0.416</v>
      </c>
      <c r="F20" s="51">
        <v>4.16</v>
      </c>
      <c r="G20" s="51">
        <v>0.24</v>
      </c>
    </row>
    <row r="22" spans="1:3">
      <c r="A22" s="32"/>
      <c r="B22" s="46"/>
      <c r="C22" s="46"/>
    </row>
    <row r="23" spans="1:3">
      <c r="A23" s="32"/>
      <c r="B23" s="46"/>
      <c r="C23" s="46"/>
    </row>
    <row r="24" spans="1:3">
      <c r="A24" s="34"/>
      <c r="B24" s="47"/>
      <c r="C24" s="48"/>
    </row>
    <row r="25" spans="1:3">
      <c r="A25" s="32"/>
      <c r="B25" s="47"/>
      <c r="C25" s="48"/>
    </row>
    <row r="26" spans="1:3">
      <c r="A26" s="32"/>
      <c r="B26" s="46"/>
      <c r="C26" s="46"/>
    </row>
    <row r="27" spans="1:3">
      <c r="A27" s="32"/>
      <c r="B27" s="46"/>
      <c r="C27" s="46"/>
    </row>
    <row r="28" spans="1:3">
      <c r="A28" s="32"/>
      <c r="B28" s="47"/>
      <c r="C28" s="48"/>
    </row>
    <row r="29" spans="1:3">
      <c r="A29" s="32"/>
      <c r="B29" s="32"/>
      <c r="C29" s="32"/>
    </row>
    <row r="30" spans="1:3">
      <c r="A30" s="34"/>
      <c r="B30" s="47"/>
      <c r="C30" s="48"/>
    </row>
    <row r="31" spans="1:3">
      <c r="A31" s="38"/>
      <c r="B31" s="32"/>
      <c r="C31" s="32"/>
    </row>
    <row r="32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3">
    <mergeCell ref="A2:G2"/>
    <mergeCell ref="A3:G3"/>
    <mergeCell ref="A4:G4"/>
    <mergeCell ref="F5:G5"/>
    <mergeCell ref="A8:C8"/>
    <mergeCell ref="A9:C9"/>
    <mergeCell ref="A13:C13"/>
    <mergeCell ref="A16:C16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35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20.25" spans="1:2">
      <c r="A1" s="54"/>
      <c r="B1" s="3"/>
    </row>
    <row r="2" ht="51.75" customHeight="1" spans="1:7">
      <c r="A2" s="55" t="s">
        <v>0</v>
      </c>
      <c r="B2" s="55"/>
      <c r="C2" s="55"/>
      <c r="D2" s="55"/>
      <c r="E2" s="55"/>
      <c r="F2" s="55"/>
      <c r="G2" s="55"/>
    </row>
    <row r="3" ht="26.25" customHeight="1" spans="1:8">
      <c r="A3" s="56" t="s">
        <v>142</v>
      </c>
      <c r="B3" s="56"/>
      <c r="C3" s="56"/>
      <c r="D3" s="56"/>
      <c r="E3" s="56"/>
      <c r="F3" s="56"/>
      <c r="G3" s="56"/>
      <c r="H3" s="57"/>
    </row>
    <row r="4" ht="25.5" customHeight="1" spans="1:7">
      <c r="A4" s="5" t="s">
        <v>126</v>
      </c>
      <c r="B4" s="5"/>
      <c r="C4" s="5"/>
      <c r="D4" s="5"/>
      <c r="E4" s="5"/>
      <c r="F4" s="5"/>
      <c r="G4" s="5"/>
    </row>
    <row r="5" ht="20.25" spans="1:7">
      <c r="A5" s="6" t="s">
        <v>3</v>
      </c>
      <c r="B5" s="7" t="s">
        <v>4</v>
      </c>
      <c r="C5" s="6" t="s">
        <v>5</v>
      </c>
      <c r="D5" s="8" t="s">
        <v>6</v>
      </c>
      <c r="E5" s="9" t="s">
        <v>7</v>
      </c>
      <c r="F5" s="10" t="s">
        <v>143</v>
      </c>
      <c r="G5" s="10"/>
    </row>
    <row r="6" ht="20.25" spans="1:7">
      <c r="A6" s="6"/>
      <c r="B6" s="11"/>
      <c r="C6" s="6"/>
      <c r="D6" s="8"/>
      <c r="E6" s="9"/>
      <c r="F6" s="10" t="s">
        <v>144</v>
      </c>
      <c r="G6" s="10" t="s">
        <v>129</v>
      </c>
    </row>
    <row r="7" ht="20.25" spans="1:7">
      <c r="A7" s="6"/>
      <c r="B7" s="12"/>
      <c r="C7" s="6"/>
      <c r="D7" s="8"/>
      <c r="E7" s="9"/>
      <c r="F7" s="10" t="s">
        <v>130</v>
      </c>
      <c r="G7" s="10" t="s">
        <v>130</v>
      </c>
    </row>
    <row r="8" ht="29.25" customHeight="1" spans="1:7">
      <c r="A8" s="13" t="s">
        <v>11</v>
      </c>
      <c r="B8" s="14"/>
      <c r="C8" s="15"/>
      <c r="D8" s="50">
        <f>D9+D13+D16</f>
        <v>59.8</v>
      </c>
      <c r="E8" s="17">
        <f>F8/D8</f>
        <v>0.542770903010034</v>
      </c>
      <c r="F8" s="50">
        <f>F9+F13+F16</f>
        <v>32.4577</v>
      </c>
      <c r="G8" s="50">
        <f>G9+G13+G16</f>
        <v>3.843</v>
      </c>
    </row>
    <row r="9" ht="29.25" customHeight="1" spans="1:7">
      <c r="A9" s="13" t="s">
        <v>12</v>
      </c>
      <c r="B9" s="14"/>
      <c r="C9" s="15"/>
      <c r="D9" s="50">
        <f t="shared" ref="D9:G9" si="0">SUM(D10:D12)</f>
        <v>31</v>
      </c>
      <c r="E9" s="17">
        <f t="shared" ref="E9:E20" si="1">F9/D9</f>
        <v>0.711554838709677</v>
      </c>
      <c r="F9" s="50">
        <f t="shared" si="0"/>
        <v>22.0582</v>
      </c>
      <c r="G9" s="50">
        <f t="shared" si="0"/>
        <v>1.803</v>
      </c>
    </row>
    <row r="10" ht="27.75" customHeight="1" spans="1:8">
      <c r="A10" s="18">
        <v>1</v>
      </c>
      <c r="B10" s="18" t="s">
        <v>16</v>
      </c>
      <c r="C10" s="19" t="s">
        <v>131</v>
      </c>
      <c r="D10" s="51">
        <v>12</v>
      </c>
      <c r="E10" s="21">
        <f t="shared" si="1"/>
        <v>0.580833333333333</v>
      </c>
      <c r="F10" s="51">
        <v>6.97</v>
      </c>
      <c r="G10" s="51">
        <v>0.3</v>
      </c>
      <c r="H10">
        <v>24.68</v>
      </c>
    </row>
    <row r="11" ht="26.25" customHeight="1" spans="1:8">
      <c r="A11" s="18">
        <v>2</v>
      </c>
      <c r="B11" s="18" t="s">
        <v>16</v>
      </c>
      <c r="C11" s="22" t="s">
        <v>132</v>
      </c>
      <c r="D11" s="51">
        <v>16</v>
      </c>
      <c r="E11" s="21">
        <f t="shared" si="1"/>
        <v>0.8311375</v>
      </c>
      <c r="F11" s="51">
        <v>13.2982</v>
      </c>
      <c r="G11" s="51">
        <v>1.21</v>
      </c>
      <c r="H11">
        <v>47.75</v>
      </c>
    </row>
    <row r="12" ht="30" customHeight="1" spans="1:8">
      <c r="A12" s="18">
        <v>3</v>
      </c>
      <c r="B12" s="18" t="s">
        <v>16</v>
      </c>
      <c r="C12" s="19" t="s">
        <v>17</v>
      </c>
      <c r="D12" s="53">
        <v>3</v>
      </c>
      <c r="E12" s="58">
        <f t="shared" si="1"/>
        <v>0.596666666666667</v>
      </c>
      <c r="F12" s="53">
        <v>1.79</v>
      </c>
      <c r="G12" s="53">
        <v>0.293</v>
      </c>
      <c r="H12">
        <v>7.13</v>
      </c>
    </row>
    <row r="13" ht="25.5" customHeight="1" spans="1:7">
      <c r="A13" s="13" t="s">
        <v>133</v>
      </c>
      <c r="B13" s="14"/>
      <c r="C13" s="15"/>
      <c r="D13" s="50">
        <v>9</v>
      </c>
      <c r="E13" s="17">
        <f t="shared" si="1"/>
        <v>0.356666666666667</v>
      </c>
      <c r="F13" s="50">
        <f>SUM(F14:F15)</f>
        <v>3.21</v>
      </c>
      <c r="G13" s="50">
        <f>SUM(G14:G15)</f>
        <v>1.58</v>
      </c>
    </row>
    <row r="14" ht="24" customHeight="1" spans="1:8">
      <c r="A14" s="18">
        <v>1</v>
      </c>
      <c r="B14" s="42" t="s">
        <v>18</v>
      </c>
      <c r="C14" s="22" t="s">
        <v>19</v>
      </c>
      <c r="D14" s="51">
        <v>6</v>
      </c>
      <c r="E14" s="21">
        <f t="shared" si="1"/>
        <v>0.401666666666667</v>
      </c>
      <c r="F14" s="51">
        <v>2.41</v>
      </c>
      <c r="G14" s="51">
        <v>1.3</v>
      </c>
      <c r="H14">
        <v>11.48</v>
      </c>
    </row>
    <row r="15" ht="26.25" customHeight="1" spans="1:8">
      <c r="A15" s="18">
        <v>2</v>
      </c>
      <c r="B15" s="42" t="s">
        <v>18</v>
      </c>
      <c r="C15" s="22" t="s">
        <v>116</v>
      </c>
      <c r="D15" s="51">
        <v>3</v>
      </c>
      <c r="E15" s="21">
        <f t="shared" si="1"/>
        <v>0.266666666666667</v>
      </c>
      <c r="F15" s="51">
        <v>0.8</v>
      </c>
      <c r="G15" s="51">
        <v>0.28</v>
      </c>
      <c r="H15">
        <v>7.3</v>
      </c>
    </row>
    <row r="16" ht="42.75" customHeight="1" spans="1:7">
      <c r="A16" s="23" t="s">
        <v>134</v>
      </c>
      <c r="B16" s="24"/>
      <c r="C16" s="25"/>
      <c r="D16" s="50">
        <f t="shared" ref="D16:G16" si="2">SUM(D17:D20)</f>
        <v>19.8</v>
      </c>
      <c r="E16" s="17">
        <f t="shared" si="1"/>
        <v>0.363106060606061</v>
      </c>
      <c r="F16" s="50">
        <f t="shared" si="2"/>
        <v>7.1895</v>
      </c>
      <c r="G16" s="50">
        <f t="shared" si="2"/>
        <v>0.46</v>
      </c>
    </row>
    <row r="17" ht="20.25" spans="1:8">
      <c r="A17" s="18">
        <v>1</v>
      </c>
      <c r="B17" s="18" t="s">
        <v>21</v>
      </c>
      <c r="C17" s="22" t="s">
        <v>22</v>
      </c>
      <c r="D17" s="51">
        <v>1</v>
      </c>
      <c r="E17" s="21">
        <f t="shared" si="1"/>
        <v>0.5495</v>
      </c>
      <c r="F17" s="51">
        <v>0.5495</v>
      </c>
      <c r="G17" s="51">
        <v>0.01</v>
      </c>
      <c r="H17">
        <v>4.5</v>
      </c>
    </row>
    <row r="18" ht="20.25" spans="1:8">
      <c r="A18" s="18">
        <v>2</v>
      </c>
      <c r="B18" s="18" t="s">
        <v>23</v>
      </c>
      <c r="C18" s="19" t="s">
        <v>24</v>
      </c>
      <c r="D18" s="51">
        <v>3</v>
      </c>
      <c r="E18" s="21">
        <f t="shared" si="1"/>
        <v>0.626666666666667</v>
      </c>
      <c r="F18" s="51">
        <v>1.88</v>
      </c>
      <c r="G18" s="51">
        <v>0.07</v>
      </c>
      <c r="H18">
        <v>11</v>
      </c>
    </row>
    <row r="19" ht="20.25" spans="1:8">
      <c r="A19" s="18">
        <v>3</v>
      </c>
      <c r="B19" s="43" t="s">
        <v>25</v>
      </c>
      <c r="C19" s="27" t="s">
        <v>26</v>
      </c>
      <c r="D19" s="53">
        <v>5.8</v>
      </c>
      <c r="E19" s="21">
        <f t="shared" si="1"/>
        <v>0.144827586206897</v>
      </c>
      <c r="F19" s="51">
        <v>0.84</v>
      </c>
      <c r="G19" s="51">
        <v>0.15</v>
      </c>
      <c r="H19">
        <v>50</v>
      </c>
    </row>
    <row r="20" ht="20.25" spans="1:7">
      <c r="A20" s="18">
        <v>4</v>
      </c>
      <c r="B20" s="44" t="s">
        <v>28</v>
      </c>
      <c r="C20" s="45" t="s">
        <v>135</v>
      </c>
      <c r="D20" s="53">
        <v>10</v>
      </c>
      <c r="E20" s="21">
        <f t="shared" si="1"/>
        <v>0.392</v>
      </c>
      <c r="F20" s="51">
        <v>3.92</v>
      </c>
      <c r="G20" s="51">
        <v>0.23</v>
      </c>
    </row>
    <row r="22" spans="1:3">
      <c r="A22" s="32"/>
      <c r="B22" s="46"/>
      <c r="C22" s="46"/>
    </row>
    <row r="23" spans="1:3">
      <c r="A23" s="32"/>
      <c r="B23" s="46"/>
      <c r="C23" s="46"/>
    </row>
    <row r="24" spans="1:3">
      <c r="A24" s="34"/>
      <c r="B24" s="47"/>
      <c r="C24" s="48"/>
    </row>
    <row r="25" spans="1:3">
      <c r="A25" s="32"/>
      <c r="B25" s="47"/>
      <c r="C25" s="48"/>
    </row>
    <row r="26" spans="1:3">
      <c r="A26" s="32"/>
      <c r="B26" s="46"/>
      <c r="C26" s="46"/>
    </row>
    <row r="27" spans="1:3">
      <c r="A27" s="32"/>
      <c r="B27" s="46"/>
      <c r="C27" s="46"/>
    </row>
    <row r="28" spans="1:3">
      <c r="A28" s="32"/>
      <c r="B28" s="47"/>
      <c r="C28" s="48"/>
    </row>
    <row r="29" spans="1:3">
      <c r="A29" s="32"/>
      <c r="B29" s="32"/>
      <c r="C29" s="32"/>
    </row>
    <row r="30" spans="1:3">
      <c r="A30" s="34"/>
      <c r="B30" s="47"/>
      <c r="C30" s="48"/>
    </row>
    <row r="31" spans="1:3">
      <c r="A31" s="38"/>
      <c r="B31" s="32"/>
      <c r="C31" s="32"/>
    </row>
    <row r="32" spans="1:3">
      <c r="A32" s="34"/>
      <c r="B32" s="32"/>
      <c r="C32" s="32"/>
    </row>
    <row r="33" spans="1:3">
      <c r="A33" s="32"/>
      <c r="B33" s="32"/>
      <c r="C33" s="32"/>
    </row>
    <row r="34" spans="1:3">
      <c r="A34" s="34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46"/>
      <c r="B37" s="46"/>
      <c r="C37" s="32"/>
    </row>
  </sheetData>
  <mergeCells count="13">
    <mergeCell ref="A2:G2"/>
    <mergeCell ref="A3:G3"/>
    <mergeCell ref="A4:G4"/>
    <mergeCell ref="F5:G5"/>
    <mergeCell ref="A8:C8"/>
    <mergeCell ref="A9:C9"/>
    <mergeCell ref="A13:C13"/>
    <mergeCell ref="A16:C16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52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0</v>
      </c>
      <c r="B2" s="4"/>
      <c r="C2" s="4"/>
      <c r="D2" s="4"/>
      <c r="E2" s="4"/>
      <c r="F2" s="4"/>
      <c r="G2" s="4"/>
    </row>
    <row r="3" ht="20.25" spans="1:7">
      <c r="A3" s="5" t="s">
        <v>126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145</v>
      </c>
      <c r="G4" s="10"/>
    </row>
    <row r="5" ht="20.25" spans="1:7">
      <c r="A5" s="6"/>
      <c r="B5" s="11"/>
      <c r="C5" s="6"/>
      <c r="D5" s="8"/>
      <c r="E5" s="9"/>
      <c r="F5" s="10" t="s">
        <v>146</v>
      </c>
      <c r="G5" s="10" t="s">
        <v>129</v>
      </c>
    </row>
    <row r="6" ht="20.25" spans="1:7">
      <c r="A6" s="6"/>
      <c r="B6" s="12"/>
      <c r="C6" s="6"/>
      <c r="D6" s="8"/>
      <c r="E6" s="9"/>
      <c r="F6" s="10" t="s">
        <v>130</v>
      </c>
      <c r="G6" s="10" t="s">
        <v>130</v>
      </c>
    </row>
    <row r="7" ht="29.25" customHeight="1" spans="1:7">
      <c r="A7" s="13" t="s">
        <v>11</v>
      </c>
      <c r="B7" s="14"/>
      <c r="C7" s="15"/>
      <c r="D7" s="50">
        <f>D8+D12+D15</f>
        <v>59.8</v>
      </c>
      <c r="E7" s="17">
        <f>F7/D7</f>
        <v>0.478586956521739</v>
      </c>
      <c r="F7" s="50">
        <f>F8+F12+F15</f>
        <v>28.6195</v>
      </c>
      <c r="G7" s="50">
        <f>G8+G12+G15</f>
        <v>1.716</v>
      </c>
    </row>
    <row r="8" ht="29.25" customHeight="1" spans="1:7">
      <c r="A8" s="13" t="s">
        <v>12</v>
      </c>
      <c r="B8" s="14"/>
      <c r="C8" s="15"/>
      <c r="D8" s="50">
        <f>SUM(D9:D11)</f>
        <v>31</v>
      </c>
      <c r="E8" s="17">
        <f t="shared" ref="E8:E19" si="0">F8/D8</f>
        <v>0.653548387096774</v>
      </c>
      <c r="F8" s="50">
        <f>F9+F10+F11</f>
        <v>20.26</v>
      </c>
      <c r="G8" s="50">
        <f>G9+G10+G11</f>
        <v>0.61</v>
      </c>
    </row>
    <row r="9" ht="27.75" customHeight="1" spans="1:8">
      <c r="A9" s="18">
        <v>1</v>
      </c>
      <c r="B9" s="18" t="s">
        <v>16</v>
      </c>
      <c r="C9" s="19" t="s">
        <v>131</v>
      </c>
      <c r="D9" s="51">
        <v>12</v>
      </c>
      <c r="E9" s="21">
        <f t="shared" si="0"/>
        <v>0.555833333333333</v>
      </c>
      <c r="F9" s="51">
        <v>6.67</v>
      </c>
      <c r="G9" s="51">
        <v>0.28</v>
      </c>
      <c r="H9">
        <v>24.68</v>
      </c>
    </row>
    <row r="10" ht="26.25" customHeight="1" spans="1:8">
      <c r="A10" s="18">
        <v>2</v>
      </c>
      <c r="B10" s="18" t="s">
        <v>16</v>
      </c>
      <c r="C10" s="22" t="s">
        <v>132</v>
      </c>
      <c r="D10" s="51">
        <v>16</v>
      </c>
      <c r="E10" s="21">
        <f t="shared" si="0"/>
        <v>0.755625</v>
      </c>
      <c r="F10" s="51">
        <v>12.09</v>
      </c>
      <c r="G10" s="51">
        <v>0.12</v>
      </c>
      <c r="H10">
        <v>47.75</v>
      </c>
    </row>
    <row r="11" ht="30" customHeight="1" spans="1:8">
      <c r="A11" s="18">
        <v>3</v>
      </c>
      <c r="B11" s="18" t="s">
        <v>16</v>
      </c>
      <c r="C11" s="19" t="s">
        <v>17</v>
      </c>
      <c r="D11" s="51">
        <v>3</v>
      </c>
      <c r="E11" s="21">
        <f t="shared" si="0"/>
        <v>0.5</v>
      </c>
      <c r="F11" s="53">
        <v>1.5</v>
      </c>
      <c r="G11" s="53">
        <v>0.21</v>
      </c>
      <c r="H11">
        <v>7.13</v>
      </c>
    </row>
    <row r="12" ht="25.5" customHeight="1" spans="1:7">
      <c r="A12" s="13" t="s">
        <v>133</v>
      </c>
      <c r="B12" s="14"/>
      <c r="C12" s="15"/>
      <c r="D12" s="50">
        <v>9</v>
      </c>
      <c r="E12" s="52">
        <f t="shared" si="0"/>
        <v>0.181111111111111</v>
      </c>
      <c r="F12" s="50">
        <f>F13+F14</f>
        <v>1.63</v>
      </c>
      <c r="G12" s="50">
        <f>G13+G14</f>
        <v>0.593</v>
      </c>
    </row>
    <row r="13" ht="24" customHeight="1" spans="1:8">
      <c r="A13" s="18">
        <v>1</v>
      </c>
      <c r="B13" s="42" t="s">
        <v>18</v>
      </c>
      <c r="C13" s="22" t="s">
        <v>19</v>
      </c>
      <c r="D13" s="51">
        <v>6</v>
      </c>
      <c r="E13" s="21">
        <f t="shared" si="0"/>
        <v>0.185</v>
      </c>
      <c r="F13" s="51">
        <v>1.11</v>
      </c>
      <c r="G13" s="51">
        <v>0.54</v>
      </c>
      <c r="H13">
        <v>11.48</v>
      </c>
    </row>
    <row r="14" ht="26.25" customHeight="1" spans="1:8">
      <c r="A14" s="18">
        <v>2</v>
      </c>
      <c r="B14" s="42" t="s">
        <v>18</v>
      </c>
      <c r="C14" s="22" t="s">
        <v>116</v>
      </c>
      <c r="D14" s="51">
        <v>3</v>
      </c>
      <c r="E14" s="21">
        <f t="shared" si="0"/>
        <v>0.173333333333333</v>
      </c>
      <c r="F14" s="51">
        <v>0.52</v>
      </c>
      <c r="G14" s="51">
        <v>0.053</v>
      </c>
      <c r="H14">
        <v>7.3</v>
      </c>
    </row>
    <row r="15" ht="42.75" customHeight="1" spans="1:7">
      <c r="A15" s="23" t="s">
        <v>134</v>
      </c>
      <c r="B15" s="24"/>
      <c r="C15" s="25"/>
      <c r="D15" s="50">
        <f>SUM(D16:D19)</f>
        <v>19.8</v>
      </c>
      <c r="E15" s="17">
        <f t="shared" si="0"/>
        <v>0.339873737373737</v>
      </c>
      <c r="F15" s="50">
        <f>F16+F17+F18+F19</f>
        <v>6.7295</v>
      </c>
      <c r="G15" s="50">
        <f>G16+G17+G18+G19</f>
        <v>0.513</v>
      </c>
    </row>
    <row r="16" ht="20.25" spans="1:8">
      <c r="A16" s="18">
        <v>1</v>
      </c>
      <c r="B16" s="18" t="s">
        <v>21</v>
      </c>
      <c r="C16" s="22" t="s">
        <v>22</v>
      </c>
      <c r="D16" s="51">
        <v>1</v>
      </c>
      <c r="E16" s="21">
        <f t="shared" si="0"/>
        <v>0.5395</v>
      </c>
      <c r="F16" s="51">
        <v>0.5395</v>
      </c>
      <c r="G16" s="51">
        <v>0.005</v>
      </c>
      <c r="H16">
        <v>4.5</v>
      </c>
    </row>
    <row r="17" ht="20.25" spans="1:8">
      <c r="A17" s="18">
        <v>2</v>
      </c>
      <c r="B17" s="18" t="s">
        <v>23</v>
      </c>
      <c r="C17" s="19" t="s">
        <v>24</v>
      </c>
      <c r="D17" s="51">
        <v>3</v>
      </c>
      <c r="E17" s="21">
        <f t="shared" si="0"/>
        <v>0.603333333333333</v>
      </c>
      <c r="F17" s="51">
        <v>1.81</v>
      </c>
      <c r="G17" s="51">
        <v>0.04</v>
      </c>
      <c r="H17">
        <v>11</v>
      </c>
    </row>
    <row r="18" ht="20.25" spans="1:8">
      <c r="A18" s="18">
        <v>3</v>
      </c>
      <c r="B18" s="43" t="s">
        <v>25</v>
      </c>
      <c r="C18" s="27" t="s">
        <v>26</v>
      </c>
      <c r="D18" s="53">
        <v>5.8</v>
      </c>
      <c r="E18" s="21">
        <f t="shared" si="0"/>
        <v>0.118965517241379</v>
      </c>
      <c r="F18" s="51">
        <v>0.69</v>
      </c>
      <c r="G18" s="51">
        <v>0.238</v>
      </c>
      <c r="H18">
        <v>50</v>
      </c>
    </row>
    <row r="19" ht="20.25" spans="1:7">
      <c r="A19" s="18">
        <v>4</v>
      </c>
      <c r="B19" s="44" t="s">
        <v>28</v>
      </c>
      <c r="C19" s="45" t="s">
        <v>135</v>
      </c>
      <c r="D19" s="53">
        <v>10</v>
      </c>
      <c r="E19" s="21">
        <f t="shared" si="0"/>
        <v>0.369</v>
      </c>
      <c r="F19" s="51">
        <v>3.69</v>
      </c>
      <c r="G19" s="51">
        <v>0.23</v>
      </c>
    </row>
    <row r="21" spans="1:3">
      <c r="A21" s="32"/>
      <c r="B21" s="46"/>
      <c r="C21" s="46"/>
    </row>
    <row r="22" spans="1:3">
      <c r="A22" s="32"/>
      <c r="B22" s="46"/>
      <c r="C22" s="46"/>
    </row>
    <row r="23" spans="1:3">
      <c r="A23" s="34"/>
      <c r="B23" s="47"/>
      <c r="C23" s="48"/>
    </row>
    <row r="24" spans="1:3">
      <c r="A24" s="32"/>
      <c r="B24" s="47"/>
      <c r="C24" s="48"/>
    </row>
    <row r="25" spans="1:3">
      <c r="A25" s="32"/>
      <c r="B25" s="46"/>
      <c r="C25" s="46"/>
    </row>
    <row r="26" spans="1:3">
      <c r="A26" s="32"/>
      <c r="B26" s="46"/>
      <c r="C26" s="46"/>
    </row>
    <row r="27" spans="1:3">
      <c r="A27" s="32"/>
      <c r="B27" s="47"/>
      <c r="C27" s="48"/>
    </row>
    <row r="28" spans="1:3">
      <c r="A28" s="32"/>
      <c r="B28" s="32"/>
      <c r="C28" s="32"/>
    </row>
    <row r="29" spans="1:3">
      <c r="A29" s="34"/>
      <c r="B29" s="47"/>
      <c r="C29" s="48"/>
    </row>
    <row r="30" spans="1:3">
      <c r="A30" s="38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46"/>
      <c r="B36" s="46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2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95" zoomScaleNormal="95" workbookViewId="0">
      <selection activeCell="A1" sqref="A1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0</v>
      </c>
      <c r="B2" s="4"/>
      <c r="C2" s="4"/>
      <c r="D2" s="4"/>
      <c r="E2" s="4"/>
      <c r="F2" s="4"/>
      <c r="G2" s="4"/>
    </row>
    <row r="3" ht="20.25" spans="1:7">
      <c r="A3" s="5" t="s">
        <v>126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147</v>
      </c>
      <c r="G4" s="10"/>
    </row>
    <row r="5" ht="20.25" spans="1:7">
      <c r="A5" s="6"/>
      <c r="B5" s="11"/>
      <c r="C5" s="6"/>
      <c r="D5" s="8"/>
      <c r="E5" s="9"/>
      <c r="F5" s="10" t="s">
        <v>148</v>
      </c>
      <c r="G5" s="10" t="s">
        <v>129</v>
      </c>
    </row>
    <row r="6" ht="20.25" spans="1:7">
      <c r="A6" s="6"/>
      <c r="B6" s="12"/>
      <c r="C6" s="6"/>
      <c r="D6" s="8"/>
      <c r="E6" s="9"/>
      <c r="F6" s="10" t="s">
        <v>130</v>
      </c>
      <c r="G6" s="10" t="s">
        <v>130</v>
      </c>
    </row>
    <row r="7" ht="29.25" customHeight="1" spans="1:7">
      <c r="A7" s="13" t="s">
        <v>11</v>
      </c>
      <c r="B7" s="14"/>
      <c r="C7" s="15"/>
      <c r="D7" s="50">
        <f>D8+D12+D15</f>
        <v>59.8</v>
      </c>
      <c r="E7" s="17">
        <f>F7/D7</f>
        <v>0.449908026755853</v>
      </c>
      <c r="F7" s="50">
        <f>F8+F12+F15</f>
        <v>26.9045</v>
      </c>
      <c r="G7" s="50">
        <f>G8+G12+G15</f>
        <v>2.5716</v>
      </c>
    </row>
    <row r="8" ht="29.25" customHeight="1" spans="1:7">
      <c r="A8" s="13" t="s">
        <v>12</v>
      </c>
      <c r="B8" s="14"/>
      <c r="C8" s="15"/>
      <c r="D8" s="50">
        <f>SUM(D9:D11)</f>
        <v>31</v>
      </c>
      <c r="E8" s="17">
        <f t="shared" ref="E8:E19" si="0">F8/D8</f>
        <v>0.633870967741935</v>
      </c>
      <c r="F8" s="50">
        <f>F9+F10+F11</f>
        <v>19.65</v>
      </c>
      <c r="G8" s="50">
        <f>G9+G10+G11</f>
        <v>2.2</v>
      </c>
    </row>
    <row r="9" ht="27.75" customHeight="1" spans="1:8">
      <c r="A9" s="18">
        <v>1</v>
      </c>
      <c r="B9" s="18" t="s">
        <v>16</v>
      </c>
      <c r="C9" s="19" t="s">
        <v>131</v>
      </c>
      <c r="D9" s="51">
        <v>12</v>
      </c>
      <c r="E9" s="21">
        <f t="shared" si="0"/>
        <v>0.5325</v>
      </c>
      <c r="F9" s="51">
        <v>6.39</v>
      </c>
      <c r="G9" s="51">
        <v>0.3</v>
      </c>
      <c r="H9">
        <v>24.68</v>
      </c>
    </row>
    <row r="10" ht="26.25" customHeight="1" spans="1:8">
      <c r="A10" s="18">
        <v>2</v>
      </c>
      <c r="B10" s="18" t="s">
        <v>16</v>
      </c>
      <c r="C10" s="22" t="s">
        <v>132</v>
      </c>
      <c r="D10" s="51">
        <v>16</v>
      </c>
      <c r="E10" s="21">
        <f t="shared" si="0"/>
        <v>0.748125</v>
      </c>
      <c r="F10" s="51">
        <v>11.97</v>
      </c>
      <c r="G10" s="51">
        <v>1.48</v>
      </c>
      <c r="H10">
        <v>47.75</v>
      </c>
    </row>
    <row r="11" ht="30" customHeight="1" spans="1:8">
      <c r="A11" s="18">
        <v>3</v>
      </c>
      <c r="B11" s="18" t="s">
        <v>16</v>
      </c>
      <c r="C11" s="19" t="s">
        <v>17</v>
      </c>
      <c r="D11" s="51">
        <v>3</v>
      </c>
      <c r="E11" s="21">
        <f t="shared" si="0"/>
        <v>0.43</v>
      </c>
      <c r="F11" s="53">
        <v>1.29</v>
      </c>
      <c r="G11" s="53">
        <v>0.42</v>
      </c>
      <c r="H11">
        <v>7.13</v>
      </c>
    </row>
    <row r="12" ht="25.5" customHeight="1" spans="1:7">
      <c r="A12" s="13" t="s">
        <v>133</v>
      </c>
      <c r="B12" s="14"/>
      <c r="C12" s="15"/>
      <c r="D12" s="50">
        <v>9</v>
      </c>
      <c r="E12" s="52">
        <f t="shared" si="0"/>
        <v>0.115555555555556</v>
      </c>
      <c r="F12" s="50">
        <f>F13+F14</f>
        <v>1.04</v>
      </c>
      <c r="G12" s="50">
        <f>G13+G14</f>
        <v>0.05</v>
      </c>
    </row>
    <row r="13" ht="24" customHeight="1" spans="1:8">
      <c r="A13" s="18">
        <v>1</v>
      </c>
      <c r="B13" s="42" t="s">
        <v>18</v>
      </c>
      <c r="C13" s="22" t="s">
        <v>19</v>
      </c>
      <c r="D13" s="51">
        <v>6</v>
      </c>
      <c r="E13" s="21">
        <f t="shared" si="0"/>
        <v>0.095</v>
      </c>
      <c r="F13" s="51">
        <v>0.57</v>
      </c>
      <c r="G13" s="51">
        <v>0.03</v>
      </c>
      <c r="H13">
        <v>11.48</v>
      </c>
    </row>
    <row r="14" ht="26.25" customHeight="1" spans="1:8">
      <c r="A14" s="18">
        <v>2</v>
      </c>
      <c r="B14" s="42" t="s">
        <v>18</v>
      </c>
      <c r="C14" s="22" t="s">
        <v>116</v>
      </c>
      <c r="D14" s="51">
        <v>3</v>
      </c>
      <c r="E14" s="21">
        <f t="shared" si="0"/>
        <v>0.156666666666667</v>
      </c>
      <c r="F14" s="51">
        <v>0.47</v>
      </c>
      <c r="G14" s="51">
        <v>0.02</v>
      </c>
      <c r="H14">
        <v>7.3</v>
      </c>
    </row>
    <row r="15" ht="42.75" customHeight="1" spans="1:7">
      <c r="A15" s="23" t="s">
        <v>134</v>
      </c>
      <c r="B15" s="24"/>
      <c r="C15" s="25"/>
      <c r="D15" s="50">
        <f>SUM(D16:D19)</f>
        <v>19.8</v>
      </c>
      <c r="E15" s="17">
        <f t="shared" si="0"/>
        <v>0.313863636363636</v>
      </c>
      <c r="F15" s="50">
        <f>F16+F17+F18+F19</f>
        <v>6.2145</v>
      </c>
      <c r="G15" s="50">
        <f>G16+G17+G18+G19</f>
        <v>0.3216</v>
      </c>
    </row>
    <row r="16" ht="20.25" spans="1:8">
      <c r="A16" s="18">
        <v>1</v>
      </c>
      <c r="B16" s="18" t="s">
        <v>21</v>
      </c>
      <c r="C16" s="22" t="s">
        <v>22</v>
      </c>
      <c r="D16" s="51">
        <v>1</v>
      </c>
      <c r="E16" s="21">
        <f t="shared" si="0"/>
        <v>0.5345</v>
      </c>
      <c r="F16" s="51">
        <v>0.5345</v>
      </c>
      <c r="G16" s="51">
        <v>0.0016</v>
      </c>
      <c r="H16">
        <v>4.5</v>
      </c>
    </row>
    <row r="17" ht="20.25" spans="1:8">
      <c r="A17" s="18">
        <v>2</v>
      </c>
      <c r="B17" s="18" t="s">
        <v>23</v>
      </c>
      <c r="C17" s="19" t="s">
        <v>24</v>
      </c>
      <c r="D17" s="51">
        <v>3</v>
      </c>
      <c r="E17" s="21">
        <f t="shared" si="0"/>
        <v>0.59</v>
      </c>
      <c r="F17" s="51">
        <v>1.77</v>
      </c>
      <c r="G17" s="51">
        <v>0.05</v>
      </c>
      <c r="H17">
        <v>11</v>
      </c>
    </row>
    <row r="18" ht="20.25" spans="1:8">
      <c r="A18" s="18">
        <v>3</v>
      </c>
      <c r="B18" s="43" t="s">
        <v>25</v>
      </c>
      <c r="C18" s="27" t="s">
        <v>26</v>
      </c>
      <c r="D18" s="53">
        <v>5.8</v>
      </c>
      <c r="E18" s="21">
        <f t="shared" si="0"/>
        <v>0.0775862068965517</v>
      </c>
      <c r="F18" s="51">
        <v>0.45</v>
      </c>
      <c r="G18" s="51">
        <v>0.04</v>
      </c>
      <c r="H18">
        <v>50</v>
      </c>
    </row>
    <row r="19" ht="20.25" spans="1:7">
      <c r="A19" s="18">
        <v>4</v>
      </c>
      <c r="B19" s="44" t="s">
        <v>28</v>
      </c>
      <c r="C19" s="45" t="s">
        <v>135</v>
      </c>
      <c r="D19" s="53">
        <v>10</v>
      </c>
      <c r="E19" s="21">
        <f t="shared" si="0"/>
        <v>0.346</v>
      </c>
      <c r="F19" s="51">
        <v>3.46</v>
      </c>
      <c r="G19" s="51">
        <v>0.23</v>
      </c>
    </row>
    <row r="21" spans="1:3">
      <c r="A21" s="32"/>
      <c r="B21" s="46"/>
      <c r="C21" s="46"/>
    </row>
    <row r="22" spans="1:3">
      <c r="A22" s="32"/>
      <c r="B22" s="46"/>
      <c r="C22" s="46"/>
    </row>
    <row r="23" spans="1:3">
      <c r="A23" s="34"/>
      <c r="B23" s="47"/>
      <c r="C23" s="48"/>
    </row>
    <row r="24" spans="1:3">
      <c r="A24" s="32"/>
      <c r="B24" s="47"/>
      <c r="C24" s="48"/>
    </row>
    <row r="25" spans="1:3">
      <c r="A25" s="32"/>
      <c r="B25" s="46"/>
      <c r="C25" s="46"/>
    </row>
    <row r="26" spans="1:3">
      <c r="A26" s="32"/>
      <c r="B26" s="46"/>
      <c r="C26" s="46"/>
    </row>
    <row r="27" spans="1:3">
      <c r="A27" s="32"/>
      <c r="B27" s="47"/>
      <c r="C27" s="48"/>
    </row>
    <row r="28" spans="1:3">
      <c r="A28" s="32"/>
      <c r="B28" s="32"/>
      <c r="C28" s="32"/>
    </row>
    <row r="29" spans="1:3">
      <c r="A29" s="34"/>
      <c r="B29" s="47"/>
      <c r="C29" s="48"/>
    </row>
    <row r="30" spans="1:3">
      <c r="A30" s="38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46"/>
      <c r="B36" s="46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2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95" zoomScaleNormal="95" workbookViewId="0">
      <selection activeCell="A1" sqref="A1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0</v>
      </c>
      <c r="B2" s="4"/>
      <c r="C2" s="4"/>
      <c r="D2" s="4"/>
      <c r="E2" s="4"/>
      <c r="F2" s="4"/>
      <c r="G2" s="4"/>
    </row>
    <row r="3" ht="20.25" spans="1:7">
      <c r="A3" s="5" t="s">
        <v>126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149</v>
      </c>
      <c r="G4" s="10"/>
    </row>
    <row r="5" ht="20.25" spans="1:7">
      <c r="A5" s="6"/>
      <c r="B5" s="11"/>
      <c r="C5" s="6"/>
      <c r="D5" s="8"/>
      <c r="E5" s="9"/>
      <c r="F5" s="10" t="s">
        <v>150</v>
      </c>
      <c r="G5" s="10" t="s">
        <v>129</v>
      </c>
    </row>
    <row r="6" ht="20.25" spans="1:7">
      <c r="A6" s="6"/>
      <c r="B6" s="12"/>
      <c r="C6" s="6"/>
      <c r="D6" s="8"/>
      <c r="E6" s="9"/>
      <c r="F6" s="10" t="s">
        <v>130</v>
      </c>
      <c r="G6" s="10" t="s">
        <v>130</v>
      </c>
    </row>
    <row r="7" ht="29.25" customHeight="1" spans="1:7">
      <c r="A7" s="13" t="s">
        <v>11</v>
      </c>
      <c r="B7" s="14"/>
      <c r="C7" s="15"/>
      <c r="D7" s="50">
        <f>D8+D12+D15</f>
        <v>59.8</v>
      </c>
      <c r="E7" s="17">
        <f>F7/D7</f>
        <v>0.406904682274247</v>
      </c>
      <c r="F7" s="50">
        <f>F8+F12+F15</f>
        <v>24.3329</v>
      </c>
      <c r="G7" s="50">
        <f>G8+G12+G15</f>
        <v>2.9516</v>
      </c>
    </row>
    <row r="8" ht="29.25" customHeight="1" spans="1:7">
      <c r="A8" s="13" t="s">
        <v>12</v>
      </c>
      <c r="B8" s="14"/>
      <c r="C8" s="15"/>
      <c r="D8" s="50">
        <f>SUM(D9:D11)</f>
        <v>31</v>
      </c>
      <c r="E8" s="17">
        <f t="shared" ref="E8:E19" si="0">F8/D8</f>
        <v>0.562903225806452</v>
      </c>
      <c r="F8" s="50">
        <f>F9+F10+F11</f>
        <v>17.45</v>
      </c>
      <c r="G8" s="50">
        <f>G9+G10+G11</f>
        <v>1.74</v>
      </c>
    </row>
    <row r="9" ht="27.75" customHeight="1" spans="1:8">
      <c r="A9" s="18">
        <v>1</v>
      </c>
      <c r="B9" s="18" t="s">
        <v>16</v>
      </c>
      <c r="C9" s="19" t="s">
        <v>131</v>
      </c>
      <c r="D9" s="51">
        <v>12</v>
      </c>
      <c r="E9" s="17">
        <f t="shared" si="0"/>
        <v>0.5075</v>
      </c>
      <c r="F9" s="51">
        <v>6.09</v>
      </c>
      <c r="G9" s="51">
        <v>0.31</v>
      </c>
      <c r="H9">
        <v>24.68</v>
      </c>
    </row>
    <row r="10" ht="26.25" customHeight="1" spans="1:8">
      <c r="A10" s="18">
        <v>2</v>
      </c>
      <c r="B10" s="18" t="s">
        <v>16</v>
      </c>
      <c r="C10" s="22" t="s">
        <v>132</v>
      </c>
      <c r="D10" s="51">
        <v>16</v>
      </c>
      <c r="E10" s="17">
        <f t="shared" si="0"/>
        <v>0.655625</v>
      </c>
      <c r="F10" s="51">
        <v>10.49</v>
      </c>
      <c r="G10" s="51">
        <v>1.37</v>
      </c>
      <c r="H10">
        <v>47.75</v>
      </c>
    </row>
    <row r="11" ht="30" customHeight="1" spans="1:8">
      <c r="A11" s="18">
        <v>3</v>
      </c>
      <c r="B11" s="18" t="s">
        <v>16</v>
      </c>
      <c r="C11" s="19" t="s">
        <v>17</v>
      </c>
      <c r="D11" s="51">
        <v>3</v>
      </c>
      <c r="E11" s="17">
        <f t="shared" si="0"/>
        <v>0.29</v>
      </c>
      <c r="F11" s="51">
        <v>0.87</v>
      </c>
      <c r="G11" s="51">
        <v>0.06</v>
      </c>
      <c r="H11">
        <v>7.13</v>
      </c>
    </row>
    <row r="12" ht="25.5" customHeight="1" spans="1:7">
      <c r="A12" s="13" t="s">
        <v>133</v>
      </c>
      <c r="B12" s="14"/>
      <c r="C12" s="15"/>
      <c r="D12" s="50">
        <v>9</v>
      </c>
      <c r="E12" s="52">
        <f t="shared" si="0"/>
        <v>0.11</v>
      </c>
      <c r="F12" s="50">
        <f>F13+F14</f>
        <v>0.99</v>
      </c>
      <c r="G12" s="50">
        <f>G13+G14</f>
        <v>0.38</v>
      </c>
    </row>
    <row r="13" ht="24" customHeight="1" spans="1:8">
      <c r="A13" s="18">
        <v>1</v>
      </c>
      <c r="B13" s="42" t="s">
        <v>18</v>
      </c>
      <c r="C13" s="22" t="s">
        <v>19</v>
      </c>
      <c r="D13" s="51">
        <v>6</v>
      </c>
      <c r="E13" s="17">
        <f t="shared" si="0"/>
        <v>0.09</v>
      </c>
      <c r="F13" s="51">
        <v>0.54</v>
      </c>
      <c r="G13" s="51">
        <v>0.07</v>
      </c>
      <c r="H13">
        <v>11.48</v>
      </c>
    </row>
    <row r="14" ht="26.25" customHeight="1" spans="1:8">
      <c r="A14" s="18">
        <v>2</v>
      </c>
      <c r="B14" s="42" t="s">
        <v>18</v>
      </c>
      <c r="C14" s="22" t="s">
        <v>116</v>
      </c>
      <c r="D14" s="51">
        <v>3</v>
      </c>
      <c r="E14" s="17">
        <f t="shared" si="0"/>
        <v>0.15</v>
      </c>
      <c r="F14" s="51">
        <v>0.45</v>
      </c>
      <c r="G14" s="51">
        <v>0.31</v>
      </c>
      <c r="H14">
        <v>7.3</v>
      </c>
    </row>
    <row r="15" ht="42.75" customHeight="1" spans="1:7">
      <c r="A15" s="23" t="s">
        <v>134</v>
      </c>
      <c r="B15" s="24"/>
      <c r="C15" s="25"/>
      <c r="D15" s="50">
        <f>SUM(D16:D19)</f>
        <v>19.8</v>
      </c>
      <c r="E15" s="17">
        <f t="shared" si="0"/>
        <v>0.297621212121212</v>
      </c>
      <c r="F15" s="50">
        <f>F16+F17+F18+F19</f>
        <v>5.8929</v>
      </c>
      <c r="G15" s="50">
        <f>G16+G17+G18+G19</f>
        <v>0.8316</v>
      </c>
    </row>
    <row r="16" ht="20.25" spans="1:8">
      <c r="A16" s="18">
        <v>1</v>
      </c>
      <c r="B16" s="18" t="s">
        <v>21</v>
      </c>
      <c r="C16" s="22" t="s">
        <v>22</v>
      </c>
      <c r="D16" s="51">
        <v>1</v>
      </c>
      <c r="E16" s="17">
        <f t="shared" si="0"/>
        <v>0.5329</v>
      </c>
      <c r="F16" s="51">
        <v>0.5329</v>
      </c>
      <c r="G16" s="51">
        <v>0.0016</v>
      </c>
      <c r="H16">
        <v>4.5</v>
      </c>
    </row>
    <row r="17" ht="20.25" spans="1:8">
      <c r="A17" s="18">
        <v>2</v>
      </c>
      <c r="B17" s="18" t="s">
        <v>23</v>
      </c>
      <c r="C17" s="19" t="s">
        <v>24</v>
      </c>
      <c r="D17" s="51">
        <v>3</v>
      </c>
      <c r="E17" s="17">
        <f t="shared" si="0"/>
        <v>0.573333333333333</v>
      </c>
      <c r="F17" s="51">
        <v>1.72</v>
      </c>
      <c r="G17" s="51">
        <v>0.56</v>
      </c>
      <c r="H17">
        <v>11</v>
      </c>
    </row>
    <row r="18" ht="20.25" spans="1:8">
      <c r="A18" s="18">
        <v>3</v>
      </c>
      <c r="B18" s="43" t="s">
        <v>25</v>
      </c>
      <c r="C18" s="27" t="s">
        <v>26</v>
      </c>
      <c r="D18" s="53">
        <v>5.8</v>
      </c>
      <c r="E18" s="17">
        <f t="shared" si="0"/>
        <v>0.0706896551724138</v>
      </c>
      <c r="F18" s="51">
        <v>0.41</v>
      </c>
      <c r="G18" s="51">
        <v>0.04</v>
      </c>
      <c r="H18">
        <v>50</v>
      </c>
    </row>
    <row r="19" ht="20.25" spans="1:7">
      <c r="A19" s="18">
        <v>4</v>
      </c>
      <c r="B19" s="44" t="s">
        <v>28</v>
      </c>
      <c r="C19" s="45" t="s">
        <v>135</v>
      </c>
      <c r="D19" s="53">
        <v>10</v>
      </c>
      <c r="E19" s="17">
        <f t="shared" si="0"/>
        <v>0.323</v>
      </c>
      <c r="F19" s="51">
        <v>3.23</v>
      </c>
      <c r="G19" s="51">
        <v>0.23</v>
      </c>
    </row>
    <row r="21" spans="1:3">
      <c r="A21" s="32"/>
      <c r="B21" s="46"/>
      <c r="C21" s="46"/>
    </row>
    <row r="22" spans="1:3">
      <c r="A22" s="32"/>
      <c r="B22" s="46"/>
      <c r="C22" s="46"/>
    </row>
    <row r="23" spans="1:3">
      <c r="A23" s="34"/>
      <c r="B23" s="47"/>
      <c r="C23" s="48"/>
    </row>
    <row r="24" spans="1:3">
      <c r="A24" s="32"/>
      <c r="B24" s="47"/>
      <c r="C24" s="48"/>
    </row>
    <row r="25" spans="1:3">
      <c r="A25" s="32"/>
      <c r="B25" s="46"/>
      <c r="C25" s="46"/>
    </row>
    <row r="26" spans="1:3">
      <c r="A26" s="32"/>
      <c r="B26" s="46"/>
      <c r="C26" s="46"/>
    </row>
    <row r="27" spans="1:3">
      <c r="A27" s="32"/>
      <c r="B27" s="47"/>
      <c r="C27" s="48"/>
    </row>
    <row r="28" spans="1:3">
      <c r="A28" s="32"/>
      <c r="B28" s="32"/>
      <c r="C28" s="32"/>
    </row>
    <row r="29" spans="1:3">
      <c r="A29" s="34"/>
      <c r="B29" s="47"/>
      <c r="C29" s="48"/>
    </row>
    <row r="30" spans="1:3">
      <c r="A30" s="38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46"/>
      <c r="B36" s="46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2" fitToHeight="0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0</v>
      </c>
      <c r="B2" s="4"/>
      <c r="C2" s="4"/>
      <c r="D2" s="4"/>
      <c r="E2" s="4"/>
      <c r="F2" s="4"/>
      <c r="G2" s="4"/>
    </row>
    <row r="3" ht="20.25" spans="1:7">
      <c r="A3" s="5" t="s">
        <v>126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151</v>
      </c>
      <c r="G4" s="10"/>
    </row>
    <row r="5" ht="20.25" spans="1:7">
      <c r="A5" s="6"/>
      <c r="B5" s="11"/>
      <c r="C5" s="6"/>
      <c r="D5" s="8"/>
      <c r="E5" s="9"/>
      <c r="F5" s="10" t="s">
        <v>152</v>
      </c>
      <c r="G5" s="10" t="s">
        <v>129</v>
      </c>
    </row>
    <row r="6" ht="20.25" spans="1:7">
      <c r="A6" s="6"/>
      <c r="B6" s="12"/>
      <c r="C6" s="6"/>
      <c r="D6" s="8"/>
      <c r="E6" s="9"/>
      <c r="F6" s="10" t="s">
        <v>130</v>
      </c>
      <c r="G6" s="10" t="s">
        <v>130</v>
      </c>
    </row>
    <row r="7" ht="29.25" customHeight="1" spans="1:7">
      <c r="A7" s="13" t="s">
        <v>11</v>
      </c>
      <c r="B7" s="14"/>
      <c r="C7" s="15"/>
      <c r="D7" s="16">
        <f>D8+D12+D15</f>
        <v>59.8</v>
      </c>
      <c r="E7" s="39">
        <f>F7/D7</f>
        <v>0.357546822742475</v>
      </c>
      <c r="F7" s="16">
        <f>F8+F12+F15</f>
        <v>21.3813</v>
      </c>
      <c r="G7" s="16">
        <f>G8+G12+G15</f>
        <v>6.3443</v>
      </c>
    </row>
    <row r="8" ht="29.25" customHeight="1" spans="1:7">
      <c r="A8" s="13" t="s">
        <v>12</v>
      </c>
      <c r="B8" s="14"/>
      <c r="C8" s="15"/>
      <c r="D8" s="16">
        <f>SUM(D9:D11)</f>
        <v>31</v>
      </c>
      <c r="E8" s="39">
        <f t="shared" ref="E8:E19" si="0">F8/D8</f>
        <v>0.506774193548387</v>
      </c>
      <c r="F8" s="16">
        <f>F9+F10+F11</f>
        <v>15.71</v>
      </c>
      <c r="G8" s="16">
        <f>G9+G10+G11</f>
        <v>4.82</v>
      </c>
    </row>
    <row r="9" ht="27.75" customHeight="1" spans="1:8">
      <c r="A9" s="18">
        <v>1</v>
      </c>
      <c r="B9" s="18" t="s">
        <v>16</v>
      </c>
      <c r="C9" s="19" t="s">
        <v>131</v>
      </c>
      <c r="D9" s="20">
        <v>12</v>
      </c>
      <c r="E9" s="40">
        <f t="shared" si="0"/>
        <v>0.481666666666667</v>
      </c>
      <c r="F9" s="20">
        <v>5.78</v>
      </c>
      <c r="G9" s="20">
        <v>2.83</v>
      </c>
      <c r="H9">
        <v>24.68</v>
      </c>
    </row>
    <row r="10" ht="20.25" spans="1:8">
      <c r="A10" s="18">
        <v>2</v>
      </c>
      <c r="B10" s="18" t="s">
        <v>16</v>
      </c>
      <c r="C10" s="22" t="s">
        <v>132</v>
      </c>
      <c r="D10" s="20">
        <v>16</v>
      </c>
      <c r="E10" s="40">
        <f t="shared" si="0"/>
        <v>0.57</v>
      </c>
      <c r="F10" s="20">
        <v>9.12</v>
      </c>
      <c r="G10" s="20">
        <v>1.79</v>
      </c>
      <c r="H10">
        <v>47.75</v>
      </c>
    </row>
    <row r="11" ht="36" customHeight="1" spans="1:8">
      <c r="A11" s="18">
        <v>3</v>
      </c>
      <c r="B11" s="18" t="s">
        <v>16</v>
      </c>
      <c r="C11" s="19" t="s">
        <v>17</v>
      </c>
      <c r="D11" s="20">
        <v>3</v>
      </c>
      <c r="E11" s="40">
        <f t="shared" si="0"/>
        <v>0.27</v>
      </c>
      <c r="F11" s="20">
        <v>0.81</v>
      </c>
      <c r="G11" s="20">
        <v>0.2</v>
      </c>
      <c r="H11">
        <v>7.13</v>
      </c>
    </row>
    <row r="12" ht="28.5" customHeight="1" spans="1:7">
      <c r="A12" s="13" t="s">
        <v>133</v>
      </c>
      <c r="B12" s="14"/>
      <c r="C12" s="15"/>
      <c r="D12" s="16">
        <v>9</v>
      </c>
      <c r="E12" s="41">
        <f t="shared" si="0"/>
        <v>0.0677777777777778</v>
      </c>
      <c r="F12" s="16">
        <f>F13+F14</f>
        <v>0.61</v>
      </c>
      <c r="G12" s="16">
        <f>G13+G14</f>
        <v>0.017</v>
      </c>
    </row>
    <row r="13" ht="46.5" customHeight="1" spans="1:8">
      <c r="A13" s="18">
        <v>1</v>
      </c>
      <c r="B13" s="42" t="s">
        <v>18</v>
      </c>
      <c r="C13" s="22" t="s">
        <v>19</v>
      </c>
      <c r="D13" s="20">
        <v>6</v>
      </c>
      <c r="E13" s="40">
        <f t="shared" si="0"/>
        <v>0.0783333333333333</v>
      </c>
      <c r="F13" s="20">
        <v>0.47</v>
      </c>
      <c r="G13" s="20">
        <v>0.017</v>
      </c>
      <c r="H13">
        <v>11.48</v>
      </c>
    </row>
    <row r="14" ht="31.5" customHeight="1" spans="1:8">
      <c r="A14" s="18">
        <v>2</v>
      </c>
      <c r="B14" s="42" t="s">
        <v>18</v>
      </c>
      <c r="C14" s="22" t="s">
        <v>116</v>
      </c>
      <c r="D14" s="20">
        <v>3</v>
      </c>
      <c r="E14" s="40">
        <f t="shared" si="0"/>
        <v>0.0466666666666667</v>
      </c>
      <c r="F14" s="20">
        <v>0.14</v>
      </c>
      <c r="G14" s="20">
        <v>0</v>
      </c>
      <c r="H14">
        <v>7.3</v>
      </c>
    </row>
    <row r="15" ht="42.75" customHeight="1" spans="1:7">
      <c r="A15" s="23" t="s">
        <v>134</v>
      </c>
      <c r="B15" s="24"/>
      <c r="C15" s="25"/>
      <c r="D15" s="16">
        <f>SUM(D16:D19)</f>
        <v>19.8</v>
      </c>
      <c r="E15" s="39">
        <f t="shared" si="0"/>
        <v>0.255621212121212</v>
      </c>
      <c r="F15" s="16">
        <f>F16+F17+F18+F19</f>
        <v>5.0613</v>
      </c>
      <c r="G15" s="16">
        <f>G16+G17+G18+G19</f>
        <v>1.5073</v>
      </c>
    </row>
    <row r="16" ht="20.25" spans="1:8">
      <c r="A16" s="18">
        <v>1</v>
      </c>
      <c r="B16" s="18" t="s">
        <v>21</v>
      </c>
      <c r="C16" s="22" t="s">
        <v>22</v>
      </c>
      <c r="D16" s="20">
        <v>1</v>
      </c>
      <c r="E16" s="40">
        <f t="shared" si="0"/>
        <v>0.5313</v>
      </c>
      <c r="F16" s="20">
        <v>0.5313</v>
      </c>
      <c r="G16" s="20">
        <v>0.0013</v>
      </c>
      <c r="H16">
        <v>4.5</v>
      </c>
    </row>
    <row r="17" ht="20.25" spans="1:8">
      <c r="A17" s="18">
        <v>2</v>
      </c>
      <c r="B17" s="18" t="s">
        <v>23</v>
      </c>
      <c r="C17" s="19" t="s">
        <v>24</v>
      </c>
      <c r="D17" s="20">
        <v>3</v>
      </c>
      <c r="E17" s="40">
        <f t="shared" si="0"/>
        <v>0.386666666666667</v>
      </c>
      <c r="F17" s="20">
        <v>1.16</v>
      </c>
      <c r="G17" s="20">
        <v>0.11</v>
      </c>
      <c r="H17">
        <v>11</v>
      </c>
    </row>
    <row r="18" ht="20.25" spans="1:8">
      <c r="A18" s="18">
        <v>3</v>
      </c>
      <c r="B18" s="43" t="s">
        <v>25</v>
      </c>
      <c r="C18" s="27" t="s">
        <v>26</v>
      </c>
      <c r="D18" s="28">
        <v>5.8</v>
      </c>
      <c r="E18" s="40">
        <f t="shared" si="0"/>
        <v>0.0637931034482759</v>
      </c>
      <c r="F18" s="20">
        <v>0.37</v>
      </c>
      <c r="G18" s="20">
        <v>0.036</v>
      </c>
      <c r="H18">
        <v>50</v>
      </c>
    </row>
    <row r="19" ht="20.25" spans="1:7">
      <c r="A19" s="18">
        <v>4</v>
      </c>
      <c r="B19" s="44" t="s">
        <v>28</v>
      </c>
      <c r="C19" s="45" t="s">
        <v>135</v>
      </c>
      <c r="D19" s="28">
        <v>10</v>
      </c>
      <c r="E19" s="40">
        <f t="shared" si="0"/>
        <v>0.3</v>
      </c>
      <c r="F19" s="49">
        <v>3</v>
      </c>
      <c r="G19" s="49">
        <v>1.36</v>
      </c>
    </row>
    <row r="21" spans="1:3">
      <c r="A21" s="32"/>
      <c r="B21" s="46"/>
      <c r="C21" s="46"/>
    </row>
    <row r="22" spans="1:3">
      <c r="A22" s="32"/>
      <c r="B22" s="46"/>
      <c r="C22" s="46"/>
    </row>
    <row r="23" spans="1:3">
      <c r="A23" s="34"/>
      <c r="B23" s="47"/>
      <c r="C23" s="48"/>
    </row>
    <row r="24" spans="1:3">
      <c r="A24" s="32"/>
      <c r="B24" s="47"/>
      <c r="C24" s="48"/>
    </row>
    <row r="25" spans="1:3">
      <c r="A25" s="32"/>
      <c r="B25" s="46"/>
      <c r="C25" s="46"/>
    </row>
    <row r="26" spans="1:3">
      <c r="A26" s="32"/>
      <c r="B26" s="46"/>
      <c r="C26" s="46"/>
    </row>
    <row r="27" spans="1:3">
      <c r="A27" s="32"/>
      <c r="B27" s="47"/>
      <c r="C27" s="48"/>
    </row>
    <row r="28" spans="1:3">
      <c r="A28" s="32"/>
      <c r="B28" s="32"/>
      <c r="C28" s="32"/>
    </row>
    <row r="29" spans="1:3">
      <c r="A29" s="34"/>
      <c r="B29" s="47"/>
      <c r="C29" s="48"/>
    </row>
    <row r="30" spans="1:3">
      <c r="A30" s="38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46"/>
      <c r="B36" s="46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95" fitToWidth="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8.625" style="1" customWidth="1"/>
    <col min="2" max="2" width="17.125" style="1" customWidth="1"/>
    <col min="3" max="3" width="59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0</v>
      </c>
      <c r="B2" s="4"/>
      <c r="C2" s="4"/>
      <c r="D2" s="4"/>
      <c r="E2" s="4"/>
      <c r="F2" s="4"/>
      <c r="G2" s="4"/>
    </row>
    <row r="3" ht="20.25" spans="1:7">
      <c r="A3" s="5" t="s">
        <v>126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153</v>
      </c>
      <c r="G4" s="10"/>
    </row>
    <row r="5" ht="20.25" spans="1:7">
      <c r="A5" s="6"/>
      <c r="B5" s="11"/>
      <c r="C5" s="6"/>
      <c r="D5" s="8"/>
      <c r="E5" s="9"/>
      <c r="F5" s="10" t="s">
        <v>154</v>
      </c>
      <c r="G5" s="10" t="s">
        <v>129</v>
      </c>
    </row>
    <row r="6" ht="20.25" spans="1:7">
      <c r="A6" s="6"/>
      <c r="B6" s="12"/>
      <c r="C6" s="6"/>
      <c r="D6" s="8"/>
      <c r="E6" s="9"/>
      <c r="F6" s="10" t="s">
        <v>130</v>
      </c>
      <c r="G6" s="10" t="s">
        <v>130</v>
      </c>
    </row>
    <row r="7" ht="29.25" customHeight="1" spans="1:7">
      <c r="A7" s="13" t="s">
        <v>11</v>
      </c>
      <c r="B7" s="14"/>
      <c r="C7" s="15"/>
      <c r="D7" s="16">
        <f>D8+D12+D15</f>
        <v>59.8</v>
      </c>
      <c r="E7" s="39">
        <f>F7/D7</f>
        <v>0.250555183946488</v>
      </c>
      <c r="F7" s="16">
        <f>F8+F12+F15</f>
        <v>14.9832</v>
      </c>
      <c r="G7" s="16">
        <f>G8+G12+G15</f>
        <v>3.5556</v>
      </c>
    </row>
    <row r="8" ht="29.25" customHeight="1" spans="1:7">
      <c r="A8" s="13" t="s">
        <v>12</v>
      </c>
      <c r="B8" s="14"/>
      <c r="C8" s="15"/>
      <c r="D8" s="16">
        <f>SUM(D9:D11)</f>
        <v>31</v>
      </c>
      <c r="E8" s="39">
        <f t="shared" ref="E8:E19" si="0">F8/D8</f>
        <v>0.351290322580645</v>
      </c>
      <c r="F8" s="16">
        <f>F9+F10+F11</f>
        <v>10.89</v>
      </c>
      <c r="G8" s="16">
        <f>G9+G10+G11</f>
        <v>2.39</v>
      </c>
    </row>
    <row r="9" ht="27.75" customHeight="1" spans="1:8">
      <c r="A9" s="18">
        <v>1</v>
      </c>
      <c r="B9" s="18" t="s">
        <v>16</v>
      </c>
      <c r="C9" s="19" t="s">
        <v>131</v>
      </c>
      <c r="D9" s="20">
        <v>12</v>
      </c>
      <c r="E9" s="40">
        <f t="shared" si="0"/>
        <v>0.245833333333333</v>
      </c>
      <c r="F9" s="20">
        <v>2.95</v>
      </c>
      <c r="G9" s="20">
        <v>0.37</v>
      </c>
      <c r="H9">
        <v>24.68</v>
      </c>
    </row>
    <row r="10" ht="20.25" spans="1:8">
      <c r="A10" s="18">
        <v>2</v>
      </c>
      <c r="B10" s="18" t="s">
        <v>16</v>
      </c>
      <c r="C10" s="22" t="s">
        <v>132</v>
      </c>
      <c r="D10" s="20">
        <v>16</v>
      </c>
      <c r="E10" s="40">
        <f t="shared" si="0"/>
        <v>0.458125</v>
      </c>
      <c r="F10" s="20">
        <v>7.33</v>
      </c>
      <c r="G10" s="20">
        <v>1.7</v>
      </c>
      <c r="H10">
        <v>47.75</v>
      </c>
    </row>
    <row r="11" ht="36" customHeight="1" spans="1:8">
      <c r="A11" s="18">
        <v>3</v>
      </c>
      <c r="B11" s="18" t="s">
        <v>16</v>
      </c>
      <c r="C11" s="19" t="s">
        <v>17</v>
      </c>
      <c r="D11" s="20">
        <v>3</v>
      </c>
      <c r="E11" s="40">
        <f t="shared" si="0"/>
        <v>0.203333333333333</v>
      </c>
      <c r="F11" s="20">
        <v>0.61</v>
      </c>
      <c r="G11" s="20">
        <v>0.32</v>
      </c>
      <c r="H11">
        <v>7.13</v>
      </c>
    </row>
    <row r="12" ht="28.5" customHeight="1" spans="1:7">
      <c r="A12" s="13" t="s">
        <v>133</v>
      </c>
      <c r="B12" s="14"/>
      <c r="C12" s="15"/>
      <c r="D12" s="16">
        <v>9</v>
      </c>
      <c r="E12" s="41">
        <f t="shared" si="0"/>
        <v>0.0659111111111111</v>
      </c>
      <c r="F12" s="16">
        <f>F13+F14</f>
        <v>0.5932</v>
      </c>
      <c r="G12" s="16">
        <f>G13+G14</f>
        <v>0.538</v>
      </c>
    </row>
    <row r="13" ht="46.5" customHeight="1" spans="1:8">
      <c r="A13" s="18">
        <v>1</v>
      </c>
      <c r="B13" s="42" t="s">
        <v>18</v>
      </c>
      <c r="C13" s="22" t="s">
        <v>19</v>
      </c>
      <c r="D13" s="20">
        <v>6</v>
      </c>
      <c r="E13" s="40">
        <f t="shared" si="0"/>
        <v>0.075</v>
      </c>
      <c r="F13" s="20">
        <v>0.45</v>
      </c>
      <c r="G13" s="20">
        <v>0.45</v>
      </c>
      <c r="H13">
        <v>11.48</v>
      </c>
    </row>
    <row r="14" ht="31.5" customHeight="1" spans="1:8">
      <c r="A14" s="18">
        <v>2</v>
      </c>
      <c r="B14" s="42" t="s">
        <v>18</v>
      </c>
      <c r="C14" s="22" t="s">
        <v>116</v>
      </c>
      <c r="D14" s="20">
        <v>3</v>
      </c>
      <c r="E14" s="40">
        <f t="shared" si="0"/>
        <v>0.0477333333333333</v>
      </c>
      <c r="F14" s="20">
        <v>0.1432</v>
      </c>
      <c r="G14" s="20">
        <v>0.088</v>
      </c>
      <c r="H14">
        <v>7.3</v>
      </c>
    </row>
    <row r="15" ht="42.75" customHeight="1" spans="1:7">
      <c r="A15" s="23" t="s">
        <v>134</v>
      </c>
      <c r="B15" s="24"/>
      <c r="C15" s="25"/>
      <c r="D15" s="16">
        <f>SUM(D16:D19)</f>
        <v>19.8</v>
      </c>
      <c r="E15" s="39">
        <f t="shared" si="0"/>
        <v>0.176767676767677</v>
      </c>
      <c r="F15" s="16">
        <f>F16+F17+F18+F19</f>
        <v>3.5</v>
      </c>
      <c r="G15" s="16">
        <f>G16+G17+G18+G19</f>
        <v>0.6276</v>
      </c>
    </row>
    <row r="16" ht="20.25" spans="1:8">
      <c r="A16" s="18">
        <v>1</v>
      </c>
      <c r="B16" s="18" t="s">
        <v>21</v>
      </c>
      <c r="C16" s="22" t="s">
        <v>22</v>
      </c>
      <c r="D16" s="20">
        <v>1</v>
      </c>
      <c r="E16" s="40">
        <f t="shared" si="0"/>
        <v>0.48</v>
      </c>
      <c r="F16" s="20">
        <v>0.48</v>
      </c>
      <c r="G16" s="20">
        <v>0.05</v>
      </c>
      <c r="H16">
        <v>4.5</v>
      </c>
    </row>
    <row r="17" ht="20.25" spans="1:8">
      <c r="A17" s="18">
        <v>2</v>
      </c>
      <c r="B17" s="18" t="s">
        <v>23</v>
      </c>
      <c r="C17" s="19" t="s">
        <v>24</v>
      </c>
      <c r="D17" s="20">
        <v>3</v>
      </c>
      <c r="E17" s="40">
        <f t="shared" si="0"/>
        <v>0.35</v>
      </c>
      <c r="F17" s="20">
        <v>1.05</v>
      </c>
      <c r="G17" s="20">
        <v>0.08</v>
      </c>
      <c r="H17">
        <v>11</v>
      </c>
    </row>
    <row r="18" ht="20.25" spans="1:8">
      <c r="A18" s="18">
        <v>3</v>
      </c>
      <c r="B18" s="43" t="s">
        <v>25</v>
      </c>
      <c r="C18" s="27" t="s">
        <v>26</v>
      </c>
      <c r="D18" s="28">
        <v>5.8</v>
      </c>
      <c r="E18" s="40">
        <f t="shared" si="0"/>
        <v>0.0568965517241379</v>
      </c>
      <c r="F18" s="20">
        <v>0.33</v>
      </c>
      <c r="G18" s="20">
        <v>0.0176</v>
      </c>
      <c r="H18">
        <v>50</v>
      </c>
    </row>
    <row r="19" ht="20.25" spans="1:7">
      <c r="A19" s="18">
        <v>4</v>
      </c>
      <c r="B19" s="44" t="s">
        <v>28</v>
      </c>
      <c r="C19" s="45" t="s">
        <v>135</v>
      </c>
      <c r="D19" s="28">
        <v>10</v>
      </c>
      <c r="E19" s="40">
        <f t="shared" si="0"/>
        <v>0.164</v>
      </c>
      <c r="F19" s="28">
        <v>1.64</v>
      </c>
      <c r="G19" s="28">
        <v>0.48</v>
      </c>
    </row>
    <row r="21" spans="1:3">
      <c r="A21" s="32"/>
      <c r="B21" s="46"/>
      <c r="C21" s="46"/>
    </row>
    <row r="22" spans="1:3">
      <c r="A22" s="32"/>
      <c r="B22" s="46"/>
      <c r="C22" s="46"/>
    </row>
    <row r="23" spans="1:3">
      <c r="A23" s="34"/>
      <c r="B23" s="47"/>
      <c r="C23" s="48"/>
    </row>
    <row r="24" spans="1:3">
      <c r="A24" s="32"/>
      <c r="B24" s="47"/>
      <c r="C24" s="48"/>
    </row>
    <row r="25" spans="1:3">
      <c r="A25" s="32"/>
      <c r="B25" s="46"/>
      <c r="C25" s="46"/>
    </row>
    <row r="26" spans="1:3">
      <c r="A26" s="32"/>
      <c r="B26" s="46"/>
      <c r="C26" s="46"/>
    </row>
    <row r="27" spans="1:3">
      <c r="A27" s="32"/>
      <c r="B27" s="47"/>
      <c r="C27" s="48"/>
    </row>
    <row r="28" spans="1:3">
      <c r="A28" s="32"/>
      <c r="B28" s="32"/>
      <c r="C28" s="32"/>
    </row>
    <row r="29" spans="1:3">
      <c r="A29" s="34"/>
      <c r="B29" s="47"/>
      <c r="C29" s="48"/>
    </row>
    <row r="30" spans="1:3">
      <c r="A30" s="38"/>
      <c r="B30" s="32"/>
      <c r="C30" s="32"/>
    </row>
    <row r="31" spans="1:3">
      <c r="A31" s="34"/>
      <c r="B31" s="32"/>
      <c r="C31" s="32"/>
    </row>
    <row r="32" spans="1:3">
      <c r="A32" s="32"/>
      <c r="B32" s="32"/>
      <c r="C32" s="32"/>
    </row>
    <row r="33" spans="1:3">
      <c r="A33" s="34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46"/>
      <c r="B36" s="46"/>
      <c r="C36" s="32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52" fitToHeight="0" orientation="landscape"/>
  <headerFooter/>
  <ignoredErrors>
    <ignoredError sqref="E7:E19" formula="1"/>
    <ignoredError sqref="D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55" zoomScaleNormal="55" workbookViewId="0">
      <selection activeCell="A1" sqref="A1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42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36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37</v>
      </c>
      <c r="G5" s="81" t="s">
        <v>9</v>
      </c>
      <c r="H5" s="81" t="s">
        <v>10</v>
      </c>
    </row>
    <row r="6" ht="23.25" customHeight="1" spans="1:8">
      <c r="A6" s="10"/>
      <c r="B6" s="12"/>
      <c r="C6" s="6"/>
      <c r="D6" s="8"/>
      <c r="E6" s="105"/>
      <c r="F6" s="106"/>
      <c r="G6" s="81"/>
      <c r="H6" s="81"/>
    </row>
    <row r="7" ht="26.25" customHeight="1" spans="1:8">
      <c r="A7" s="13" t="s">
        <v>11</v>
      </c>
      <c r="B7" s="14"/>
      <c r="C7" s="15"/>
      <c r="D7" s="50">
        <f>D8+D13</f>
        <v>59.8</v>
      </c>
      <c r="E7" s="17">
        <f>F7/D7</f>
        <v>0.988294314381271</v>
      </c>
      <c r="F7" s="50">
        <f>F8+F13+F19</f>
        <v>59.1</v>
      </c>
      <c r="G7" s="82"/>
      <c r="H7" s="83"/>
    </row>
    <row r="8" ht="36.7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0.879189189189189</v>
      </c>
      <c r="F8" s="50">
        <f>SUM(F9:F12)</f>
        <v>32.53</v>
      </c>
      <c r="G8" s="82"/>
      <c r="H8" s="83"/>
    </row>
    <row r="9" ht="36.75" customHeight="1" spans="1:8">
      <c r="A9" s="138">
        <v>1</v>
      </c>
      <c r="B9" s="138" t="s">
        <v>13</v>
      </c>
      <c r="C9" s="139" t="s">
        <v>14</v>
      </c>
      <c r="D9" s="140">
        <v>12</v>
      </c>
      <c r="E9" s="141">
        <f t="shared" ref="E9:E18" si="0">F9/D9</f>
        <v>0.736666666666667</v>
      </c>
      <c r="F9" s="142">
        <v>8.84</v>
      </c>
      <c r="G9" s="143"/>
      <c r="H9" s="144"/>
    </row>
    <row r="10" ht="42" customHeight="1" spans="1:8">
      <c r="A10" s="138">
        <v>2</v>
      </c>
      <c r="B10" s="138" t="s">
        <v>13</v>
      </c>
      <c r="C10" s="139" t="s">
        <v>15</v>
      </c>
      <c r="D10" s="140">
        <v>16</v>
      </c>
      <c r="E10" s="141">
        <f t="shared" si="0"/>
        <v>0.9625</v>
      </c>
      <c r="F10" s="142">
        <v>15.4</v>
      </c>
      <c r="G10" s="143"/>
      <c r="H10" s="145"/>
    </row>
    <row r="11" ht="36.75" customHeight="1" spans="1:8">
      <c r="A11" s="138">
        <v>3</v>
      </c>
      <c r="B11" s="138" t="s">
        <v>16</v>
      </c>
      <c r="C11" s="139" t="s">
        <v>17</v>
      </c>
      <c r="D11" s="142">
        <v>3</v>
      </c>
      <c r="E11" s="141">
        <f t="shared" si="0"/>
        <v>0.973333333333333</v>
      </c>
      <c r="F11" s="142">
        <v>2.92</v>
      </c>
      <c r="G11" s="143"/>
      <c r="H11" s="145"/>
    </row>
    <row r="12" ht="36.75" customHeight="1" spans="1:8">
      <c r="A12" s="138">
        <v>4</v>
      </c>
      <c r="B12" s="138" t="s">
        <v>18</v>
      </c>
      <c r="C12" s="139" t="s">
        <v>19</v>
      </c>
      <c r="D12" s="140">
        <v>6</v>
      </c>
      <c r="E12" s="141">
        <f t="shared" si="0"/>
        <v>0.895</v>
      </c>
      <c r="F12" s="142">
        <v>5.37</v>
      </c>
      <c r="G12" s="143"/>
      <c r="H12" s="146"/>
    </row>
    <row r="13" ht="35.25" customHeight="1" spans="1:8">
      <c r="A13" s="147" t="s">
        <v>20</v>
      </c>
      <c r="B13" s="148"/>
      <c r="C13" s="149"/>
      <c r="D13" s="150">
        <f t="shared" ref="D13:F13" si="1">SUM(D14:D18)</f>
        <v>22.8</v>
      </c>
      <c r="E13" s="151">
        <f t="shared" si="0"/>
        <v>1.01184210526316</v>
      </c>
      <c r="F13" s="150">
        <f t="shared" si="1"/>
        <v>23.07</v>
      </c>
      <c r="G13" s="144"/>
      <c r="H13" s="145"/>
    </row>
    <row r="14" ht="40.5" customHeight="1" spans="1:8">
      <c r="A14" s="138">
        <v>1</v>
      </c>
      <c r="B14" s="138" t="s">
        <v>21</v>
      </c>
      <c r="C14" s="139" t="s">
        <v>22</v>
      </c>
      <c r="D14" s="140">
        <v>1</v>
      </c>
      <c r="E14" s="141">
        <f t="shared" si="0"/>
        <v>1</v>
      </c>
      <c r="F14" s="142">
        <v>1</v>
      </c>
      <c r="G14" s="152"/>
      <c r="H14" s="146"/>
    </row>
    <row r="15" ht="36.75" customHeight="1" spans="1:8">
      <c r="A15" s="138">
        <v>2</v>
      </c>
      <c r="B15" s="138" t="s">
        <v>23</v>
      </c>
      <c r="C15" s="139" t="s">
        <v>24</v>
      </c>
      <c r="D15" s="140">
        <v>3</v>
      </c>
      <c r="E15" s="141">
        <f t="shared" si="0"/>
        <v>1.76</v>
      </c>
      <c r="F15" s="142">
        <v>5.28</v>
      </c>
      <c r="G15" s="144"/>
      <c r="H15" s="145"/>
    </row>
    <row r="16" ht="42" customHeight="1" spans="1:8">
      <c r="A16" s="138">
        <v>3</v>
      </c>
      <c r="B16" s="153" t="s">
        <v>25</v>
      </c>
      <c r="C16" s="154" t="s">
        <v>26</v>
      </c>
      <c r="D16" s="142">
        <v>5.8</v>
      </c>
      <c r="E16" s="141">
        <f t="shared" si="0"/>
        <v>0.608620689655172</v>
      </c>
      <c r="F16" s="142">
        <v>3.53</v>
      </c>
      <c r="G16" s="146"/>
      <c r="H16" s="146" t="s">
        <v>35</v>
      </c>
    </row>
    <row r="17" ht="36.75" customHeight="1" spans="1:8">
      <c r="A17" s="138">
        <v>4</v>
      </c>
      <c r="B17" s="155" t="s">
        <v>28</v>
      </c>
      <c r="C17" s="156" t="s">
        <v>29</v>
      </c>
      <c r="D17" s="142">
        <v>10</v>
      </c>
      <c r="E17" s="141">
        <f t="shared" si="0"/>
        <v>0.781</v>
      </c>
      <c r="F17" s="142">
        <v>7.81</v>
      </c>
      <c r="G17" s="144"/>
      <c r="H17" s="157"/>
    </row>
    <row r="18" ht="36.75" customHeight="1" spans="1:8">
      <c r="A18" s="155">
        <v>5</v>
      </c>
      <c r="B18" s="155" t="s">
        <v>30</v>
      </c>
      <c r="C18" s="139" t="s">
        <v>26</v>
      </c>
      <c r="D18" s="140">
        <v>3</v>
      </c>
      <c r="E18" s="141">
        <f t="shared" si="0"/>
        <v>1.81666666666667</v>
      </c>
      <c r="F18" s="142">
        <v>5.45</v>
      </c>
      <c r="G18" s="144"/>
      <c r="H18" s="145"/>
    </row>
    <row r="19" ht="36.75" customHeight="1" spans="1:8">
      <c r="A19" s="147" t="s">
        <v>31</v>
      </c>
      <c r="B19" s="148"/>
      <c r="C19" s="149"/>
      <c r="D19" s="158" t="s">
        <v>32</v>
      </c>
      <c r="E19" s="158" t="s">
        <v>32</v>
      </c>
      <c r="F19" s="159">
        <v>3.5</v>
      </c>
      <c r="G19" s="144"/>
      <c r="H19" s="145"/>
    </row>
    <row r="20" ht="36.75" customHeight="1" spans="1:6">
      <c r="A20" s="76"/>
      <c r="B20" s="76"/>
      <c r="C20" s="77"/>
      <c r="D20" s="78"/>
      <c r="E20" s="79"/>
      <c r="F20" s="80"/>
    </row>
    <row r="21" ht="36.75" customHeight="1" spans="2:5">
      <c r="B21"/>
      <c r="E21"/>
    </row>
    <row r="22" ht="36.75" customHeight="1" spans="2:5">
      <c r="B22"/>
      <c r="E22"/>
    </row>
    <row r="23" ht="36.75" customHeight="1" spans="2:5">
      <c r="B23"/>
      <c r="E23"/>
    </row>
    <row r="24" ht="36.75" customHeight="1" spans="2:5">
      <c r="B24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5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</mergeCells>
  <pageMargins left="1.18110236220472" right="0.236220472440945" top="0.748031496062992" bottom="0.748031496062992" header="0.31496062992126" footer="0.31496062992126"/>
  <pageSetup paperSize="9" scale="42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zoomScale="70" zoomScaleNormal="70" workbookViewId="0">
      <selection activeCell="A1" sqref="A1"/>
    </sheetView>
  </sheetViews>
  <sheetFormatPr defaultColWidth="9" defaultRowHeight="13.5" outlineLevelCol="6"/>
  <cols>
    <col min="1" max="1" width="8.625" style="1" customWidth="1"/>
    <col min="2" max="2" width="14.875" style="1" customWidth="1"/>
    <col min="3" max="3" width="60.75" customWidth="1"/>
    <col min="4" max="4" width="13" customWidth="1"/>
    <col min="5" max="5" width="13.125" style="2" customWidth="1"/>
    <col min="6" max="6" width="14.75" customWidth="1"/>
    <col min="7" max="7" width="17.75" customWidth="1"/>
  </cols>
  <sheetData>
    <row r="1" ht="18.75" spans="1:2">
      <c r="A1" s="3"/>
      <c r="B1" s="3"/>
    </row>
    <row r="2" ht="27" spans="1:7">
      <c r="A2" s="4" t="s">
        <v>0</v>
      </c>
      <c r="B2" s="4"/>
      <c r="C2" s="4"/>
      <c r="D2" s="4"/>
      <c r="E2" s="4"/>
      <c r="F2" s="4"/>
      <c r="G2" s="4"/>
    </row>
    <row r="3" ht="20.25" spans="1:7">
      <c r="A3" s="5" t="s">
        <v>126</v>
      </c>
      <c r="B3" s="5"/>
      <c r="C3" s="5"/>
      <c r="D3" s="5"/>
      <c r="E3" s="5"/>
      <c r="F3" s="5"/>
      <c r="G3" s="5"/>
    </row>
    <row r="4" ht="20.25" spans="1:7">
      <c r="A4" s="6" t="s">
        <v>3</v>
      </c>
      <c r="B4" s="7" t="s">
        <v>4</v>
      </c>
      <c r="C4" s="6" t="s">
        <v>5</v>
      </c>
      <c r="D4" s="8" t="s">
        <v>6</v>
      </c>
      <c r="E4" s="9" t="s">
        <v>7</v>
      </c>
      <c r="F4" s="10" t="s">
        <v>155</v>
      </c>
      <c r="G4" s="10"/>
    </row>
    <row r="5" ht="20.25" spans="1:7">
      <c r="A5" s="6"/>
      <c r="B5" s="11"/>
      <c r="C5" s="6"/>
      <c r="D5" s="8"/>
      <c r="E5" s="9"/>
      <c r="F5" s="10" t="s">
        <v>156</v>
      </c>
      <c r="G5" s="10" t="s">
        <v>157</v>
      </c>
    </row>
    <row r="6" ht="20.25" spans="1:7">
      <c r="A6" s="6"/>
      <c r="B6" s="12"/>
      <c r="C6" s="6"/>
      <c r="D6" s="8"/>
      <c r="E6" s="9"/>
      <c r="F6" s="10" t="s">
        <v>130</v>
      </c>
      <c r="G6" s="10" t="s">
        <v>130</v>
      </c>
    </row>
    <row r="7" ht="29.25" customHeight="1" spans="1:7">
      <c r="A7" s="13" t="s">
        <v>11</v>
      </c>
      <c r="B7" s="14"/>
      <c r="C7" s="15"/>
      <c r="D7" s="16">
        <f>D8+D12+D15</f>
        <v>59.8</v>
      </c>
      <c r="E7" s="17">
        <f>F7/D7</f>
        <v>0.171625418060201</v>
      </c>
      <c r="F7" s="16">
        <f>F8+F12+F15</f>
        <v>10.2632</v>
      </c>
      <c r="G7" s="16">
        <f>G8+G12+G15</f>
        <v>2.1441</v>
      </c>
    </row>
    <row r="8" ht="29.25" customHeight="1" spans="1:7">
      <c r="A8" s="13" t="s">
        <v>12</v>
      </c>
      <c r="B8" s="14"/>
      <c r="C8" s="15"/>
      <c r="D8" s="16">
        <f>SUM(D9:D11)</f>
        <v>31</v>
      </c>
      <c r="E8" s="17">
        <f t="shared" ref="E8:E19" si="0">F8/D8</f>
        <v>0.274051612903226</v>
      </c>
      <c r="F8" s="16">
        <f>F9+F10+F11</f>
        <v>8.4956</v>
      </c>
      <c r="G8" s="16">
        <f>G9+G10+G11</f>
        <v>1.8761</v>
      </c>
    </row>
    <row r="9" ht="27.75" customHeight="1" spans="1:7">
      <c r="A9" s="18">
        <v>1</v>
      </c>
      <c r="B9" s="18" t="s">
        <v>16</v>
      </c>
      <c r="C9" s="19" t="s">
        <v>131</v>
      </c>
      <c r="D9" s="20">
        <v>12</v>
      </c>
      <c r="E9" s="21">
        <f t="shared" si="0"/>
        <v>0.215</v>
      </c>
      <c r="F9" s="20">
        <v>2.58</v>
      </c>
      <c r="G9" s="20">
        <v>0.31</v>
      </c>
    </row>
    <row r="10" ht="20.25" spans="1:7">
      <c r="A10" s="18">
        <v>2</v>
      </c>
      <c r="B10" s="18" t="s">
        <v>16</v>
      </c>
      <c r="C10" s="22" t="s">
        <v>132</v>
      </c>
      <c r="D10" s="20">
        <v>16</v>
      </c>
      <c r="E10" s="21">
        <f t="shared" si="0"/>
        <v>0.351875</v>
      </c>
      <c r="F10" s="20">
        <v>5.63</v>
      </c>
      <c r="G10" s="20">
        <v>1.39</v>
      </c>
    </row>
    <row r="11" ht="36" customHeight="1" spans="1:7">
      <c r="A11" s="18">
        <v>3</v>
      </c>
      <c r="B11" s="18" t="s">
        <v>16</v>
      </c>
      <c r="C11" s="19" t="s">
        <v>17</v>
      </c>
      <c r="D11" s="20">
        <v>3</v>
      </c>
      <c r="E11" s="21">
        <f t="shared" si="0"/>
        <v>0.0952</v>
      </c>
      <c r="F11" s="20">
        <v>0.2856</v>
      </c>
      <c r="G11" s="20">
        <v>0.1761</v>
      </c>
    </row>
    <row r="12" ht="28.5" customHeight="1" spans="1:7">
      <c r="A12" s="13" t="s">
        <v>133</v>
      </c>
      <c r="B12" s="14"/>
      <c r="C12" s="15"/>
      <c r="D12" s="16">
        <v>9</v>
      </c>
      <c r="E12" s="17">
        <f t="shared" si="0"/>
        <v>0.00613333333333333</v>
      </c>
      <c r="F12" s="16">
        <f>F13+F14</f>
        <v>0.0552</v>
      </c>
      <c r="G12" s="16">
        <f>G13+G14</f>
        <v>0</v>
      </c>
    </row>
    <row r="13" ht="46.5" customHeight="1" spans="1:7">
      <c r="A13" s="18">
        <v>1</v>
      </c>
      <c r="B13" s="18" t="s">
        <v>18</v>
      </c>
      <c r="C13" s="22" t="s">
        <v>19</v>
      </c>
      <c r="D13" s="20">
        <v>6</v>
      </c>
      <c r="E13" s="21">
        <f t="shared" si="0"/>
        <v>0</v>
      </c>
      <c r="F13" s="20">
        <v>0</v>
      </c>
      <c r="G13" s="20">
        <v>0</v>
      </c>
    </row>
    <row r="14" ht="45" customHeight="1" spans="1:7">
      <c r="A14" s="18">
        <v>2</v>
      </c>
      <c r="B14" s="18" t="s">
        <v>18</v>
      </c>
      <c r="C14" s="22" t="s">
        <v>116</v>
      </c>
      <c r="D14" s="20">
        <v>3</v>
      </c>
      <c r="E14" s="21">
        <f t="shared" si="0"/>
        <v>0.0184</v>
      </c>
      <c r="F14" s="20">
        <v>0.0552</v>
      </c>
      <c r="G14" s="20">
        <v>0</v>
      </c>
    </row>
    <row r="15" ht="42.75" customHeight="1" spans="1:7">
      <c r="A15" s="23" t="s">
        <v>134</v>
      </c>
      <c r="B15" s="24"/>
      <c r="C15" s="25"/>
      <c r="D15" s="16">
        <f>SUM(D16:D19)</f>
        <v>19.8</v>
      </c>
      <c r="E15" s="17">
        <f t="shared" si="0"/>
        <v>0.0864848484848485</v>
      </c>
      <c r="F15" s="16">
        <f>F16+F17+F18+F19</f>
        <v>1.7124</v>
      </c>
      <c r="G15" s="16">
        <f>G16+G17+G18+G19</f>
        <v>0.268</v>
      </c>
    </row>
    <row r="16" ht="20.25" spans="1:7">
      <c r="A16" s="18">
        <v>1</v>
      </c>
      <c r="B16" s="18" t="s">
        <v>21</v>
      </c>
      <c r="C16" s="22" t="s">
        <v>22</v>
      </c>
      <c r="D16" s="20">
        <v>1</v>
      </c>
      <c r="E16" s="21">
        <f t="shared" si="0"/>
        <v>0.43</v>
      </c>
      <c r="F16" s="20">
        <v>0.43</v>
      </c>
      <c r="G16" s="20">
        <v>0.12</v>
      </c>
    </row>
    <row r="17" ht="20.25" spans="1:7">
      <c r="A17" s="18">
        <v>3</v>
      </c>
      <c r="B17" s="18" t="s">
        <v>23</v>
      </c>
      <c r="C17" s="19" t="s">
        <v>24</v>
      </c>
      <c r="D17" s="20">
        <v>3</v>
      </c>
      <c r="E17" s="21">
        <f t="shared" si="0"/>
        <v>0.323333333333333</v>
      </c>
      <c r="F17" s="20">
        <v>0.97</v>
      </c>
      <c r="G17" s="20">
        <v>0.08</v>
      </c>
    </row>
    <row r="18" ht="20.25" spans="1:7">
      <c r="A18" s="18">
        <v>4</v>
      </c>
      <c r="B18" s="26" t="s">
        <v>25</v>
      </c>
      <c r="C18" s="27" t="s">
        <v>26</v>
      </c>
      <c r="D18" s="28">
        <v>5.8</v>
      </c>
      <c r="E18" s="21">
        <f t="shared" si="0"/>
        <v>0.0538620689655172</v>
      </c>
      <c r="F18" s="20">
        <v>0.3124</v>
      </c>
      <c r="G18" s="20">
        <v>0.068</v>
      </c>
    </row>
    <row r="19" ht="20.25" spans="1:7">
      <c r="A19" s="18">
        <v>5</v>
      </c>
      <c r="B19" s="29" t="s">
        <v>28</v>
      </c>
      <c r="C19" s="30" t="s">
        <v>135</v>
      </c>
      <c r="D19" s="31">
        <v>10</v>
      </c>
      <c r="E19" s="21">
        <f t="shared" si="0"/>
        <v>0</v>
      </c>
      <c r="F19" s="31"/>
      <c r="G19" s="31"/>
    </row>
    <row r="22" spans="1:3">
      <c r="A22" s="32"/>
      <c r="B22" s="33"/>
      <c r="C22" s="33"/>
    </row>
    <row r="23" spans="1:3">
      <c r="A23" s="32"/>
      <c r="B23" s="33"/>
      <c r="C23" s="33"/>
    </row>
    <row r="24" spans="1:3">
      <c r="A24" s="34"/>
      <c r="B24" s="35"/>
      <c r="C24" s="36"/>
    </row>
    <row r="25" spans="1:3">
      <c r="A25" s="32"/>
      <c r="B25" s="35"/>
      <c r="C25" s="36"/>
    </row>
    <row r="26" spans="1:3">
      <c r="A26" s="32"/>
      <c r="B26" s="33"/>
      <c r="C26" s="33"/>
    </row>
    <row r="27" spans="1:3">
      <c r="A27" s="32"/>
      <c r="B27" s="33"/>
      <c r="C27" s="33"/>
    </row>
    <row r="28" spans="1:3">
      <c r="A28" s="32"/>
      <c r="B28" s="35"/>
      <c r="C28" s="36"/>
    </row>
    <row r="29" spans="1:3">
      <c r="A29" s="32"/>
      <c r="B29" s="37"/>
      <c r="C29" s="37"/>
    </row>
    <row r="30" spans="1:3">
      <c r="A30" s="34"/>
      <c r="B30" s="35"/>
      <c r="C30" s="36"/>
    </row>
    <row r="31" spans="1:3">
      <c r="A31" s="38"/>
      <c r="B31" s="37"/>
      <c r="C31" s="37"/>
    </row>
    <row r="32" spans="1:3">
      <c r="A32" s="34"/>
      <c r="B32" s="37"/>
      <c r="C32" s="37"/>
    </row>
    <row r="33" spans="1:3">
      <c r="A33" s="32"/>
      <c r="B33" s="37"/>
      <c r="C33" s="37"/>
    </row>
    <row r="34" spans="1:3">
      <c r="A34" s="34"/>
      <c r="B34" s="37"/>
      <c r="C34" s="37"/>
    </row>
    <row r="35" spans="1:3">
      <c r="A35" s="32"/>
      <c r="B35" s="37"/>
      <c r="C35" s="37"/>
    </row>
    <row r="36" spans="1:3">
      <c r="A36" s="32"/>
      <c r="B36" s="37"/>
      <c r="C36" s="37"/>
    </row>
  </sheetData>
  <mergeCells count="12">
    <mergeCell ref="A2:G2"/>
    <mergeCell ref="A3:G3"/>
    <mergeCell ref="F4:G4"/>
    <mergeCell ref="A7:C7"/>
    <mergeCell ref="A8:C8"/>
    <mergeCell ref="A12:C12"/>
    <mergeCell ref="A15:C15"/>
    <mergeCell ref="A4:A6"/>
    <mergeCell ref="B4:B6"/>
    <mergeCell ref="C4:C6"/>
    <mergeCell ref="D4:D6"/>
    <mergeCell ref="E4:E6"/>
  </mergeCells>
  <pageMargins left="0.75" right="0.75" top="1" bottom="1" header="0.5" footer="0.5"/>
  <pageSetup paperSize="9" orientation="portrait"/>
  <headerFooter/>
  <ignoredErrors>
    <ignoredError sqref="E7:E19" formula="1"/>
    <ignoredError sqref="D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60" zoomScaleNormal="60" workbookViewId="0">
      <selection activeCell="A1" sqref="A1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42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38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39</v>
      </c>
      <c r="G5" s="81" t="s">
        <v>9</v>
      </c>
      <c r="H5" s="81" t="s">
        <v>10</v>
      </c>
    </row>
    <row r="6" ht="23.25" customHeight="1" spans="1:8">
      <c r="A6" s="10"/>
      <c r="B6" s="12"/>
      <c r="C6" s="6"/>
      <c r="D6" s="8"/>
      <c r="E6" s="105"/>
      <c r="F6" s="106"/>
      <c r="G6" s="81"/>
      <c r="H6" s="81"/>
    </row>
    <row r="7" ht="26.25" customHeight="1" spans="1:8">
      <c r="A7" s="13" t="s">
        <v>11</v>
      </c>
      <c r="B7" s="14"/>
      <c r="C7" s="15"/>
      <c r="D7" s="50">
        <f>D8+D13</f>
        <v>59.8</v>
      </c>
      <c r="E7" s="17">
        <f>F7/D7</f>
        <v>0.968441471571906</v>
      </c>
      <c r="F7" s="50">
        <f>F8+F13+F19</f>
        <v>57.9128</v>
      </c>
      <c r="G7" s="82"/>
      <c r="H7" s="83"/>
    </row>
    <row r="8" ht="36.7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0.869559459459459</v>
      </c>
      <c r="F8" s="50">
        <f>SUM(F9:F12)</f>
        <v>32.1737</v>
      </c>
      <c r="G8" s="82"/>
      <c r="H8" s="83"/>
    </row>
    <row r="9" ht="36.75" customHeight="1" spans="1:8">
      <c r="A9" s="125">
        <v>1</v>
      </c>
      <c r="B9" s="125" t="s">
        <v>13</v>
      </c>
      <c r="C9" s="126" t="s">
        <v>14</v>
      </c>
      <c r="D9" s="127">
        <v>12</v>
      </c>
      <c r="E9" s="128">
        <f t="shared" ref="E9:E18" si="0">F9/D9</f>
        <v>0.732525</v>
      </c>
      <c r="F9" s="129">
        <v>8.7903</v>
      </c>
      <c r="G9" s="130"/>
      <c r="H9" s="131"/>
    </row>
    <row r="10" ht="42" customHeight="1" spans="1:8">
      <c r="A10" s="42">
        <v>2</v>
      </c>
      <c r="B10" s="42" t="s">
        <v>13</v>
      </c>
      <c r="C10" s="22" t="s">
        <v>15</v>
      </c>
      <c r="D10" s="51">
        <v>16</v>
      </c>
      <c r="E10" s="21">
        <f t="shared" si="0"/>
        <v>0.9492125</v>
      </c>
      <c r="F10" s="53">
        <v>15.1874</v>
      </c>
      <c r="G10" s="84"/>
      <c r="H10" s="83"/>
    </row>
    <row r="11" ht="36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0.956666666666667</v>
      </c>
      <c r="F11" s="53">
        <v>2.87</v>
      </c>
      <c r="G11" s="84"/>
      <c r="H11" s="83"/>
    </row>
    <row r="12" ht="36.7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0.887666666666667</v>
      </c>
      <c r="F12" s="53">
        <v>5.326</v>
      </c>
      <c r="G12" s="84"/>
      <c r="H12" s="86"/>
    </row>
    <row r="13" ht="35.2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si="0"/>
        <v>0.975399122807018</v>
      </c>
      <c r="F13" s="67">
        <f t="shared" si="1"/>
        <v>22.2391</v>
      </c>
      <c r="G13" s="85"/>
      <c r="H13" s="83"/>
    </row>
    <row r="14" ht="40.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0"/>
        <v>1</v>
      </c>
      <c r="F14" s="53">
        <v>1</v>
      </c>
      <c r="G14" s="87"/>
      <c r="H14" s="86"/>
    </row>
    <row r="15" ht="36.7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0"/>
        <v>1.56</v>
      </c>
      <c r="F15" s="53">
        <v>4.68</v>
      </c>
      <c r="G15" s="85"/>
      <c r="H15" s="83"/>
    </row>
    <row r="16" ht="62.25" customHeight="1" spans="1:8">
      <c r="A16" s="125">
        <v>3</v>
      </c>
      <c r="B16" s="132" t="s">
        <v>25</v>
      </c>
      <c r="C16" s="133" t="s">
        <v>26</v>
      </c>
      <c r="D16" s="129">
        <v>5.8</v>
      </c>
      <c r="E16" s="128">
        <f t="shared" si="0"/>
        <v>0.586051724137931</v>
      </c>
      <c r="F16" s="129">
        <v>3.3991</v>
      </c>
      <c r="G16" s="134"/>
      <c r="H16" s="134" t="s">
        <v>35</v>
      </c>
    </row>
    <row r="17" ht="36.75" customHeight="1" spans="1:8">
      <c r="A17" s="125">
        <v>4</v>
      </c>
      <c r="B17" s="135" t="s">
        <v>28</v>
      </c>
      <c r="C17" s="136" t="s">
        <v>29</v>
      </c>
      <c r="D17" s="129">
        <v>10</v>
      </c>
      <c r="E17" s="128">
        <f t="shared" si="0"/>
        <v>0.774</v>
      </c>
      <c r="F17" s="129">
        <v>7.74</v>
      </c>
      <c r="G17" s="131"/>
      <c r="H17" s="137"/>
    </row>
    <row r="18" ht="36.7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0"/>
        <v>1.80666666666667</v>
      </c>
      <c r="F18" s="53">
        <v>5.42</v>
      </c>
      <c r="G18" s="85"/>
      <c r="H18" s="83"/>
    </row>
    <row r="19" ht="36.75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124">
        <v>3.5</v>
      </c>
      <c r="G19" s="85"/>
      <c r="H19" s="83"/>
    </row>
    <row r="20" ht="36.75" customHeight="1" spans="1:6">
      <c r="A20" s="76"/>
      <c r="B20" s="76"/>
      <c r="C20" s="77"/>
      <c r="D20" s="78"/>
      <c r="E20" s="79"/>
      <c r="F20" s="80"/>
    </row>
    <row r="21" ht="36.75" customHeight="1" spans="2:5">
      <c r="B21"/>
      <c r="E21"/>
    </row>
    <row r="22" ht="36.75" customHeight="1" spans="2:5">
      <c r="B22"/>
      <c r="E22"/>
    </row>
    <row r="23" ht="36.75" customHeight="1" spans="2:5">
      <c r="B23"/>
      <c r="E23"/>
    </row>
    <row r="24" ht="36.75" customHeight="1" spans="2:5">
      <c r="B24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5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</mergeCells>
  <pageMargins left="1.18110236220472" right="0.236220472440945" top="0.748031496062992" bottom="0.748031496062992" header="0.31496062992126" footer="0.31496062992126"/>
  <pageSetup paperSize="9" scale="4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80" zoomScaleNormal="80" workbookViewId="0">
      <selection activeCell="A1" sqref="A1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42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40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41</v>
      </c>
      <c r="G5" s="81" t="s">
        <v>9</v>
      </c>
      <c r="H5" s="81" t="s">
        <v>10</v>
      </c>
    </row>
    <row r="6" ht="23.25" customHeight="1" spans="1:8">
      <c r="A6" s="10"/>
      <c r="B6" s="12"/>
      <c r="C6" s="6"/>
      <c r="D6" s="8"/>
      <c r="E6" s="105"/>
      <c r="F6" s="106"/>
      <c r="G6" s="81"/>
      <c r="H6" s="81"/>
    </row>
    <row r="7" ht="26.25" customHeight="1" spans="1:8">
      <c r="A7" s="13" t="s">
        <v>11</v>
      </c>
      <c r="B7" s="14"/>
      <c r="C7" s="15"/>
      <c r="D7" s="50">
        <f>D8+D13</f>
        <v>59.8</v>
      </c>
      <c r="E7" s="17">
        <f>F7/D7</f>
        <v>0.934615384615385</v>
      </c>
      <c r="F7" s="50">
        <f>F8+F13+F19</f>
        <v>55.89</v>
      </c>
      <c r="G7" s="82"/>
      <c r="H7" s="83"/>
    </row>
    <row r="8" ht="36.7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0.86</v>
      </c>
      <c r="F8" s="50">
        <f>SUM(F9:F12)</f>
        <v>31.82</v>
      </c>
      <c r="G8" s="82"/>
      <c r="H8" s="83"/>
    </row>
    <row r="9" ht="36.75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8" si="0">F9/D9</f>
        <v>0.726666666666667</v>
      </c>
      <c r="F9" s="53">
        <v>8.72</v>
      </c>
      <c r="G9" s="84"/>
      <c r="H9" s="85"/>
    </row>
    <row r="10" ht="36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0.935</v>
      </c>
      <c r="F10" s="53">
        <v>14.96</v>
      </c>
      <c r="G10" s="84"/>
      <c r="H10" s="83"/>
    </row>
    <row r="11" ht="36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0.956666666666667</v>
      </c>
      <c r="F11" s="53">
        <v>2.87</v>
      </c>
      <c r="G11" s="84"/>
      <c r="H11" s="83"/>
    </row>
    <row r="12" ht="36.7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0.878333333333333</v>
      </c>
      <c r="F12" s="53">
        <v>5.27</v>
      </c>
      <c r="G12" s="84"/>
      <c r="H12" s="86"/>
    </row>
    <row r="13" ht="30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si="0"/>
        <v>0.90219298245614</v>
      </c>
      <c r="F13" s="67">
        <f t="shared" si="1"/>
        <v>20.57</v>
      </c>
      <c r="G13" s="85"/>
      <c r="H13" s="83"/>
    </row>
    <row r="14" ht="38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0"/>
        <v>1</v>
      </c>
      <c r="F14" s="53">
        <v>1</v>
      </c>
      <c r="G14" s="87"/>
      <c r="H14" s="86"/>
    </row>
    <row r="15" ht="36.7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0"/>
        <v>1.2</v>
      </c>
      <c r="F15" s="53">
        <v>3.6</v>
      </c>
      <c r="G15" s="85"/>
      <c r="H15" s="83"/>
    </row>
    <row r="16" ht="36.75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0"/>
        <v>0.493103448275862</v>
      </c>
      <c r="F16" s="53">
        <v>2.86</v>
      </c>
      <c r="G16" s="86"/>
      <c r="H16" s="86" t="s">
        <v>35</v>
      </c>
    </row>
    <row r="17" ht="36.75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0"/>
        <v>0.772</v>
      </c>
      <c r="F17" s="53">
        <v>7.72</v>
      </c>
      <c r="G17" s="85"/>
      <c r="H17" s="88"/>
    </row>
    <row r="18" ht="36.7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0"/>
        <v>1.79666666666667</v>
      </c>
      <c r="F18" s="53">
        <v>5.39</v>
      </c>
      <c r="G18" s="85"/>
      <c r="H18" s="83"/>
    </row>
    <row r="19" ht="36.75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124">
        <v>3.5</v>
      </c>
      <c r="G19" s="85"/>
      <c r="H19" s="83"/>
    </row>
    <row r="20" ht="36.75" customHeight="1" spans="1:6">
      <c r="A20" s="76"/>
      <c r="B20" s="76"/>
      <c r="C20" s="77"/>
      <c r="D20" s="78"/>
      <c r="E20" s="79"/>
      <c r="F20" s="80"/>
    </row>
    <row r="21" ht="36.75" customHeight="1" spans="1:8">
      <c r="A21" s="107" t="s">
        <v>42</v>
      </c>
      <c r="B21" s="107"/>
      <c r="C21" s="107"/>
      <c r="D21" s="107"/>
      <c r="E21" s="107"/>
      <c r="F21" s="107"/>
      <c r="G21" s="107"/>
      <c r="H21" s="107"/>
    </row>
    <row r="22" ht="36.75" customHeight="1" spans="1:8">
      <c r="A22" s="107"/>
      <c r="B22" s="107"/>
      <c r="C22" s="107"/>
      <c r="D22" s="107"/>
      <c r="E22" s="107"/>
      <c r="F22" s="107"/>
      <c r="G22" s="107"/>
      <c r="H22" s="107"/>
    </row>
    <row r="23" ht="36.75" customHeight="1" spans="1:8">
      <c r="A23" s="107"/>
      <c r="B23" s="107"/>
      <c r="C23" s="107"/>
      <c r="D23" s="107"/>
      <c r="E23" s="107"/>
      <c r="F23" s="107"/>
      <c r="G23" s="107"/>
      <c r="H23" s="107"/>
    </row>
    <row r="24" ht="36.75" customHeight="1" spans="1:5">
      <c r="A24"/>
      <c r="B24"/>
      <c r="C24" s="108"/>
      <c r="D24" s="2"/>
      <c r="E24"/>
    </row>
    <row r="25" ht="36.75" customHeight="1" spans="1:8">
      <c r="A25" s="120"/>
      <c r="B25" s="110" t="s">
        <v>4</v>
      </c>
      <c r="C25" s="110" t="s">
        <v>5</v>
      </c>
      <c r="D25" s="110"/>
      <c r="E25" s="110" t="s">
        <v>43</v>
      </c>
      <c r="F25" s="110" t="s">
        <v>44</v>
      </c>
      <c r="G25" s="110" t="s">
        <v>45</v>
      </c>
      <c r="H25" s="110" t="s">
        <v>46</v>
      </c>
    </row>
    <row r="26" ht="36.75" customHeight="1" spans="1:8">
      <c r="A26" s="111">
        <v>1</v>
      </c>
      <c r="B26" s="112" t="s">
        <v>47</v>
      </c>
      <c r="C26" s="121" t="s">
        <v>48</v>
      </c>
      <c r="D26" s="121"/>
      <c r="E26" s="122">
        <v>58000</v>
      </c>
      <c r="F26" s="122">
        <v>10000</v>
      </c>
      <c r="G26" s="122">
        <v>3000</v>
      </c>
      <c r="H26" s="123">
        <f t="shared" ref="H26:H32" si="2">G26/F26</f>
        <v>0.3</v>
      </c>
    </row>
    <row r="27" ht="36.75" customHeight="1" spans="1:8">
      <c r="A27" s="111">
        <v>2</v>
      </c>
      <c r="B27" s="112" t="s">
        <v>47</v>
      </c>
      <c r="C27" s="121" t="s">
        <v>49</v>
      </c>
      <c r="D27" s="121"/>
      <c r="E27" s="122">
        <v>29441</v>
      </c>
      <c r="F27" s="122">
        <v>10000</v>
      </c>
      <c r="G27" s="122">
        <v>0</v>
      </c>
      <c r="H27" s="123">
        <f t="shared" si="2"/>
        <v>0</v>
      </c>
    </row>
    <row r="28" ht="36.75" customHeight="1" spans="1:8">
      <c r="A28" s="111">
        <v>3</v>
      </c>
      <c r="B28" s="112" t="s">
        <v>47</v>
      </c>
      <c r="C28" s="121" t="s">
        <v>50</v>
      </c>
      <c r="D28" s="121"/>
      <c r="E28" s="122">
        <v>15300</v>
      </c>
      <c r="F28" s="122">
        <v>12300</v>
      </c>
      <c r="G28" s="122">
        <v>4805</v>
      </c>
      <c r="H28" s="123">
        <f t="shared" si="2"/>
        <v>0.390650406504065</v>
      </c>
    </row>
    <row r="29" ht="36.75" customHeight="1" spans="1:8">
      <c r="A29" s="111">
        <v>4</v>
      </c>
      <c r="B29" s="112" t="s">
        <v>47</v>
      </c>
      <c r="C29" s="121" t="s">
        <v>51</v>
      </c>
      <c r="D29" s="121"/>
      <c r="E29" s="122">
        <v>15000</v>
      </c>
      <c r="F29" s="122">
        <v>15000</v>
      </c>
      <c r="G29" s="122">
        <v>18</v>
      </c>
      <c r="H29" s="123">
        <f t="shared" si="2"/>
        <v>0.0012</v>
      </c>
    </row>
    <row r="30" ht="36.75" customHeight="1" spans="1:8">
      <c r="A30" s="111">
        <v>5</v>
      </c>
      <c r="B30" s="112" t="s">
        <v>47</v>
      </c>
      <c r="C30" s="121" t="s">
        <v>52</v>
      </c>
      <c r="D30" s="121"/>
      <c r="E30" s="122">
        <v>310300</v>
      </c>
      <c r="F30" s="122">
        <v>46000</v>
      </c>
      <c r="G30" s="122">
        <v>4607</v>
      </c>
      <c r="H30" s="123">
        <f t="shared" si="2"/>
        <v>0.100152173913043</v>
      </c>
    </row>
    <row r="31" ht="34.5" customHeight="1" spans="1:8">
      <c r="A31" s="111">
        <v>6</v>
      </c>
      <c r="B31" s="112" t="s">
        <v>47</v>
      </c>
      <c r="C31" s="121" t="s">
        <v>53</v>
      </c>
      <c r="D31" s="121"/>
      <c r="E31" s="122">
        <v>229800</v>
      </c>
      <c r="F31" s="122">
        <v>80000</v>
      </c>
      <c r="G31" s="122">
        <v>1071</v>
      </c>
      <c r="H31" s="123">
        <f t="shared" si="2"/>
        <v>0.0133875</v>
      </c>
    </row>
    <row r="32" ht="32.1" customHeight="1" spans="1:8">
      <c r="A32" s="111">
        <v>7</v>
      </c>
      <c r="B32" s="112" t="s">
        <v>54</v>
      </c>
      <c r="C32" s="121" t="s">
        <v>55</v>
      </c>
      <c r="D32" s="121"/>
      <c r="E32" s="122">
        <v>85395</v>
      </c>
      <c r="F32" s="122">
        <v>30000</v>
      </c>
      <c r="G32" s="122">
        <v>300</v>
      </c>
      <c r="H32" s="123">
        <f t="shared" si="2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80" zoomScaleNormal="80" workbookViewId="0">
      <selection activeCell="A1" sqref="A1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42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56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57</v>
      </c>
      <c r="G5" s="81" t="s">
        <v>9</v>
      </c>
      <c r="H5" s="81" t="s">
        <v>10</v>
      </c>
    </row>
    <row r="6" ht="23.25" customHeight="1" spans="1:8">
      <c r="A6" s="10"/>
      <c r="B6" s="12"/>
      <c r="C6" s="6"/>
      <c r="D6" s="8"/>
      <c r="E6" s="105"/>
      <c r="F6" s="106"/>
      <c r="G6" s="81"/>
      <c r="H6" s="81"/>
    </row>
    <row r="7" ht="26.25" customHeight="1" spans="1:8">
      <c r="A7" s="13" t="s">
        <v>11</v>
      </c>
      <c r="B7" s="14"/>
      <c r="C7" s="15"/>
      <c r="D7" s="50">
        <f>D8+D13</f>
        <v>59.8</v>
      </c>
      <c r="E7" s="17">
        <f>F7/D7</f>
        <v>0.915217391304348</v>
      </c>
      <c r="F7" s="50">
        <f>F8+F13+F19</f>
        <v>54.73</v>
      </c>
      <c r="G7" s="82"/>
      <c r="H7" s="83"/>
    </row>
    <row r="8" ht="36.7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0.848378378378378</v>
      </c>
      <c r="F8" s="50">
        <f>SUM(F9:F12)</f>
        <v>31.39</v>
      </c>
      <c r="G8" s="82"/>
      <c r="H8" s="83"/>
    </row>
    <row r="9" ht="36.75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0.72</v>
      </c>
      <c r="F9" s="53">
        <v>8.64</v>
      </c>
      <c r="G9" s="84"/>
      <c r="H9" s="85"/>
    </row>
    <row r="10" ht="53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0.920625</v>
      </c>
      <c r="F10" s="53">
        <v>14.73</v>
      </c>
      <c r="G10" s="84"/>
      <c r="H10" s="83"/>
    </row>
    <row r="11" ht="36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0.946666666666667</v>
      </c>
      <c r="F11" s="53">
        <v>2.84</v>
      </c>
      <c r="G11" s="84"/>
      <c r="H11" s="83"/>
    </row>
    <row r="12" ht="36.7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0.863333333333333</v>
      </c>
      <c r="F12" s="53">
        <v>5.18</v>
      </c>
      <c r="G12" s="84"/>
      <c r="H12" s="86"/>
    </row>
    <row r="13" ht="30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0.870175438596491</v>
      </c>
      <c r="F13" s="67">
        <f t="shared" si="1"/>
        <v>19.84</v>
      </c>
      <c r="G13" s="85"/>
      <c r="H13" s="83"/>
    </row>
    <row r="14" ht="38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0.87</v>
      </c>
      <c r="F14" s="53">
        <v>0.87</v>
      </c>
      <c r="G14" s="87"/>
      <c r="H14" s="86"/>
    </row>
    <row r="15" ht="36.7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1.16666666666667</v>
      </c>
      <c r="F15" s="53">
        <v>3.5</v>
      </c>
      <c r="G15" s="85"/>
      <c r="H15" s="83"/>
    </row>
    <row r="16" ht="70.5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0.41551724137931</v>
      </c>
      <c r="F16" s="53">
        <v>2.41</v>
      </c>
      <c r="G16" s="86"/>
      <c r="H16" s="86" t="s">
        <v>35</v>
      </c>
    </row>
    <row r="17" ht="36.75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0.77</v>
      </c>
      <c r="F17" s="53">
        <v>7.7</v>
      </c>
      <c r="G17" s="85"/>
      <c r="H17" s="88"/>
    </row>
    <row r="18" ht="36.7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1.78666666666667</v>
      </c>
      <c r="F18" s="53">
        <v>5.36</v>
      </c>
      <c r="G18" s="85"/>
      <c r="H18" s="83"/>
    </row>
    <row r="19" ht="36.75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124">
        <v>3.5</v>
      </c>
      <c r="G19" s="85"/>
      <c r="H19" s="83"/>
    </row>
    <row r="20" ht="36.75" customHeight="1" spans="1:6">
      <c r="A20" s="76"/>
      <c r="B20" s="76"/>
      <c r="C20" s="77"/>
      <c r="D20" s="78"/>
      <c r="E20" s="79"/>
      <c r="F20" s="80"/>
    </row>
    <row r="21" ht="36.75" customHeight="1" spans="1:8">
      <c r="A21" s="107" t="s">
        <v>58</v>
      </c>
      <c r="B21" s="107"/>
      <c r="C21" s="107"/>
      <c r="D21" s="107"/>
      <c r="E21" s="107"/>
      <c r="F21" s="107"/>
      <c r="G21" s="107"/>
      <c r="H21" s="107"/>
    </row>
    <row r="22" ht="36.75" customHeight="1" spans="1:8">
      <c r="A22" s="107"/>
      <c r="B22" s="107"/>
      <c r="C22" s="107"/>
      <c r="D22" s="107"/>
      <c r="E22" s="107"/>
      <c r="F22" s="107"/>
      <c r="G22" s="107"/>
      <c r="H22" s="107"/>
    </row>
    <row r="23" ht="36.75" customHeight="1" spans="1:8">
      <c r="A23" s="107"/>
      <c r="B23" s="107"/>
      <c r="C23" s="107"/>
      <c r="D23" s="107"/>
      <c r="E23" s="107"/>
      <c r="F23" s="107"/>
      <c r="G23" s="107"/>
      <c r="H23" s="107"/>
    </row>
    <row r="24" ht="36.75" customHeight="1" spans="1:5">
      <c r="A24"/>
      <c r="B24"/>
      <c r="C24" s="108"/>
      <c r="D24" s="2"/>
      <c r="E24"/>
    </row>
    <row r="25" ht="36.75" customHeight="1" spans="1:8">
      <c r="A25" s="120"/>
      <c r="B25" s="110" t="s">
        <v>4</v>
      </c>
      <c r="C25" s="110" t="s">
        <v>5</v>
      </c>
      <c r="D25" s="110"/>
      <c r="E25" s="110" t="s">
        <v>43</v>
      </c>
      <c r="F25" s="110" t="s">
        <v>44</v>
      </c>
      <c r="G25" s="110" t="s">
        <v>45</v>
      </c>
      <c r="H25" s="110" t="s">
        <v>46</v>
      </c>
    </row>
    <row r="26" ht="36.75" customHeight="1" spans="1:8">
      <c r="A26" s="111">
        <v>1</v>
      </c>
      <c r="B26" s="112" t="s">
        <v>47</v>
      </c>
      <c r="C26" s="121" t="s">
        <v>48</v>
      </c>
      <c r="D26" s="121"/>
      <c r="E26" s="122">
        <v>58000</v>
      </c>
      <c r="F26" s="122">
        <v>10000</v>
      </c>
      <c r="G26" s="122">
        <v>3000</v>
      </c>
      <c r="H26" s="123">
        <f t="shared" ref="H26:H32" si="3">G26/F26</f>
        <v>0.3</v>
      </c>
    </row>
    <row r="27" ht="36.75" customHeight="1" spans="1:8">
      <c r="A27" s="111">
        <v>2</v>
      </c>
      <c r="B27" s="112" t="s">
        <v>47</v>
      </c>
      <c r="C27" s="121" t="s">
        <v>49</v>
      </c>
      <c r="D27" s="121"/>
      <c r="E27" s="122">
        <v>29441</v>
      </c>
      <c r="F27" s="122">
        <v>10000</v>
      </c>
      <c r="G27" s="122">
        <v>0</v>
      </c>
      <c r="H27" s="123">
        <f t="shared" si="3"/>
        <v>0</v>
      </c>
    </row>
    <row r="28" ht="36.75" customHeight="1" spans="1:8">
      <c r="A28" s="111">
        <v>3</v>
      </c>
      <c r="B28" s="112" t="s">
        <v>47</v>
      </c>
      <c r="C28" s="121" t="s">
        <v>50</v>
      </c>
      <c r="D28" s="121"/>
      <c r="E28" s="122">
        <v>15300</v>
      </c>
      <c r="F28" s="122">
        <v>12300</v>
      </c>
      <c r="G28" s="122">
        <v>4805</v>
      </c>
      <c r="H28" s="123">
        <f t="shared" si="3"/>
        <v>0.390650406504065</v>
      </c>
    </row>
    <row r="29" ht="36.75" customHeight="1" spans="1:8">
      <c r="A29" s="111">
        <v>4</v>
      </c>
      <c r="B29" s="112" t="s">
        <v>47</v>
      </c>
      <c r="C29" s="121" t="s">
        <v>51</v>
      </c>
      <c r="D29" s="121"/>
      <c r="E29" s="122">
        <v>15000</v>
      </c>
      <c r="F29" s="122">
        <v>15000</v>
      </c>
      <c r="G29" s="122">
        <v>18</v>
      </c>
      <c r="H29" s="123">
        <f t="shared" si="3"/>
        <v>0.0012</v>
      </c>
    </row>
    <row r="30" ht="36.75" customHeight="1" spans="1:8">
      <c r="A30" s="111">
        <v>5</v>
      </c>
      <c r="B30" s="112" t="s">
        <v>47</v>
      </c>
      <c r="C30" s="121" t="s">
        <v>52</v>
      </c>
      <c r="D30" s="121"/>
      <c r="E30" s="122">
        <v>310300</v>
      </c>
      <c r="F30" s="122">
        <v>46000</v>
      </c>
      <c r="G30" s="122">
        <v>4607</v>
      </c>
      <c r="H30" s="123">
        <f t="shared" si="3"/>
        <v>0.100152173913043</v>
      </c>
    </row>
    <row r="31" ht="34.5" customHeight="1" spans="1:8">
      <c r="A31" s="111">
        <v>6</v>
      </c>
      <c r="B31" s="112" t="s">
        <v>47</v>
      </c>
      <c r="C31" s="121" t="s">
        <v>53</v>
      </c>
      <c r="D31" s="121"/>
      <c r="E31" s="122">
        <v>229800</v>
      </c>
      <c r="F31" s="122">
        <v>80000</v>
      </c>
      <c r="G31" s="122">
        <v>1071</v>
      </c>
      <c r="H31" s="123">
        <f t="shared" si="3"/>
        <v>0.0133875</v>
      </c>
    </row>
    <row r="32" ht="32.1" customHeight="1" spans="1:8">
      <c r="A32" s="111">
        <v>7</v>
      </c>
      <c r="B32" s="112" t="s">
        <v>54</v>
      </c>
      <c r="C32" s="121" t="s">
        <v>55</v>
      </c>
      <c r="D32" s="121"/>
      <c r="E32" s="122">
        <v>85395</v>
      </c>
      <c r="F32" s="122">
        <v>30000</v>
      </c>
      <c r="G32" s="122">
        <v>300</v>
      </c>
      <c r="H32" s="123">
        <f t="shared" si="3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80" zoomScaleNormal="80" workbookViewId="0">
      <selection activeCell="A1" sqref="A1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42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59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60</v>
      </c>
      <c r="G5" s="81" t="s">
        <v>9</v>
      </c>
      <c r="H5" s="81" t="s">
        <v>10</v>
      </c>
    </row>
    <row r="6" ht="23.25" customHeight="1" spans="1:8">
      <c r="A6" s="10"/>
      <c r="B6" s="12"/>
      <c r="C6" s="6"/>
      <c r="D6" s="8"/>
      <c r="E6" s="105"/>
      <c r="F6" s="106"/>
      <c r="G6" s="81"/>
      <c r="H6" s="81"/>
    </row>
    <row r="7" ht="26.25" customHeight="1" spans="1:8">
      <c r="A7" s="13" t="s">
        <v>11</v>
      </c>
      <c r="B7" s="14"/>
      <c r="C7" s="15"/>
      <c r="D7" s="50">
        <f>D8+D13</f>
        <v>59.8</v>
      </c>
      <c r="E7" s="17">
        <f>F7/D7</f>
        <v>0.880936454849498</v>
      </c>
      <c r="F7" s="50">
        <f>F8+F13+F19</f>
        <v>52.68</v>
      </c>
      <c r="G7" s="82"/>
      <c r="H7" s="83"/>
    </row>
    <row r="8" ht="36.7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0.821081081081081</v>
      </c>
      <c r="F8" s="50">
        <f>SUM(F9:F12)</f>
        <v>30.38</v>
      </c>
      <c r="G8" s="82"/>
      <c r="H8" s="83"/>
    </row>
    <row r="9" ht="36.75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0.7075</v>
      </c>
      <c r="F9" s="53">
        <v>8.49</v>
      </c>
      <c r="G9" s="84"/>
      <c r="H9" s="85"/>
    </row>
    <row r="10" ht="36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0.889375</v>
      </c>
      <c r="F10" s="53">
        <v>14.23</v>
      </c>
      <c r="G10" s="84"/>
      <c r="H10" s="83"/>
    </row>
    <row r="11" ht="36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0.91</v>
      </c>
      <c r="F11" s="53">
        <v>2.73</v>
      </c>
      <c r="G11" s="84"/>
      <c r="H11" s="83"/>
    </row>
    <row r="12" ht="36.7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0.821666666666667</v>
      </c>
      <c r="F12" s="53">
        <v>4.93</v>
      </c>
      <c r="G12" s="84"/>
      <c r="H12" s="86"/>
    </row>
    <row r="13" ht="30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0.824561403508772</v>
      </c>
      <c r="F13" s="67">
        <f t="shared" si="1"/>
        <v>18.8</v>
      </c>
      <c r="G13" s="85"/>
      <c r="H13" s="83"/>
    </row>
    <row r="14" ht="38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0.74</v>
      </c>
      <c r="F14" s="53">
        <v>0.74</v>
      </c>
      <c r="G14" s="87"/>
      <c r="H14" s="86"/>
    </row>
    <row r="15" ht="36.7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1.09333333333333</v>
      </c>
      <c r="F15" s="53">
        <v>3.28</v>
      </c>
      <c r="G15" s="85"/>
      <c r="H15" s="83"/>
    </row>
    <row r="16" ht="33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0.336206896551724</v>
      </c>
      <c r="F16" s="53">
        <v>1.95</v>
      </c>
      <c r="G16" s="86"/>
      <c r="H16" s="86" t="s">
        <v>35</v>
      </c>
    </row>
    <row r="17" ht="36.75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0.76</v>
      </c>
      <c r="F17" s="53">
        <v>7.6</v>
      </c>
      <c r="G17" s="85"/>
      <c r="H17" s="88"/>
    </row>
    <row r="18" ht="36.7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1.74333333333333</v>
      </c>
      <c r="F18" s="53">
        <v>5.23</v>
      </c>
      <c r="G18" s="85"/>
      <c r="H18" s="83"/>
    </row>
    <row r="19" ht="36.75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124">
        <v>3.5</v>
      </c>
      <c r="G19" s="85"/>
      <c r="H19" s="83"/>
    </row>
    <row r="20" ht="36.75" customHeight="1" spans="1:6">
      <c r="A20" s="76"/>
      <c r="B20" s="76"/>
      <c r="C20" s="77"/>
      <c r="D20" s="78"/>
      <c r="E20" s="79"/>
      <c r="F20" s="80"/>
    </row>
    <row r="21" ht="36.75" customHeight="1" spans="1:8">
      <c r="A21" s="107" t="s">
        <v>58</v>
      </c>
      <c r="B21" s="107"/>
      <c r="C21" s="107"/>
      <c r="D21" s="107"/>
      <c r="E21" s="107"/>
      <c r="F21" s="107"/>
      <c r="G21" s="107"/>
      <c r="H21" s="107"/>
    </row>
    <row r="22" ht="36.75" customHeight="1" spans="1:8">
      <c r="A22" s="107"/>
      <c r="B22" s="107"/>
      <c r="C22" s="107"/>
      <c r="D22" s="107"/>
      <c r="E22" s="107"/>
      <c r="F22" s="107"/>
      <c r="G22" s="107"/>
      <c r="H22" s="107"/>
    </row>
    <row r="23" ht="36.75" customHeight="1" spans="1:8">
      <c r="A23" s="107"/>
      <c r="B23" s="107"/>
      <c r="C23" s="107"/>
      <c r="D23" s="107"/>
      <c r="E23" s="107"/>
      <c r="F23" s="107"/>
      <c r="G23" s="107"/>
      <c r="H23" s="107"/>
    </row>
    <row r="24" ht="36.75" customHeight="1" spans="1:5">
      <c r="A24"/>
      <c r="B24"/>
      <c r="C24" s="108"/>
      <c r="D24" s="2"/>
      <c r="E24"/>
    </row>
    <row r="25" ht="36.75" customHeight="1" spans="1:8">
      <c r="A25" s="120"/>
      <c r="B25" s="110" t="s">
        <v>4</v>
      </c>
      <c r="C25" s="110" t="s">
        <v>5</v>
      </c>
      <c r="D25" s="110"/>
      <c r="E25" s="110" t="s">
        <v>43</v>
      </c>
      <c r="F25" s="110" t="s">
        <v>44</v>
      </c>
      <c r="G25" s="110" t="s">
        <v>45</v>
      </c>
      <c r="H25" s="110" t="s">
        <v>46</v>
      </c>
    </row>
    <row r="26" ht="36.75" customHeight="1" spans="1:8">
      <c r="A26" s="111">
        <v>1</v>
      </c>
      <c r="B26" s="112" t="s">
        <v>47</v>
      </c>
      <c r="C26" s="121" t="s">
        <v>48</v>
      </c>
      <c r="D26" s="121"/>
      <c r="E26" s="122">
        <v>58000</v>
      </c>
      <c r="F26" s="122">
        <v>10000</v>
      </c>
      <c r="G26" s="122">
        <v>3000</v>
      </c>
      <c r="H26" s="123">
        <f t="shared" ref="H26:H32" si="3">G26/F26</f>
        <v>0.3</v>
      </c>
    </row>
    <row r="27" ht="36.75" customHeight="1" spans="1:8">
      <c r="A27" s="111">
        <v>2</v>
      </c>
      <c r="B27" s="112" t="s">
        <v>47</v>
      </c>
      <c r="C27" s="121" t="s">
        <v>49</v>
      </c>
      <c r="D27" s="121"/>
      <c r="E27" s="122">
        <v>29441</v>
      </c>
      <c r="F27" s="122">
        <v>10000</v>
      </c>
      <c r="G27" s="122">
        <v>0</v>
      </c>
      <c r="H27" s="123">
        <f t="shared" si="3"/>
        <v>0</v>
      </c>
    </row>
    <row r="28" ht="36.75" customHeight="1" spans="1:8">
      <c r="A28" s="111">
        <v>3</v>
      </c>
      <c r="B28" s="112" t="s">
        <v>47</v>
      </c>
      <c r="C28" s="121" t="s">
        <v>50</v>
      </c>
      <c r="D28" s="121"/>
      <c r="E28" s="122">
        <v>15300</v>
      </c>
      <c r="F28" s="122">
        <v>12300</v>
      </c>
      <c r="G28" s="122">
        <v>4805</v>
      </c>
      <c r="H28" s="123">
        <f t="shared" si="3"/>
        <v>0.390650406504065</v>
      </c>
    </row>
    <row r="29" ht="36.75" customHeight="1" spans="1:8">
      <c r="A29" s="111">
        <v>4</v>
      </c>
      <c r="B29" s="112" t="s">
        <v>47</v>
      </c>
      <c r="C29" s="121" t="s">
        <v>51</v>
      </c>
      <c r="D29" s="121"/>
      <c r="E29" s="122">
        <v>15000</v>
      </c>
      <c r="F29" s="122">
        <v>15000</v>
      </c>
      <c r="G29" s="122">
        <v>18</v>
      </c>
      <c r="H29" s="123">
        <f t="shared" si="3"/>
        <v>0.0012</v>
      </c>
    </row>
    <row r="30" ht="36.75" customHeight="1" spans="1:8">
      <c r="A30" s="111">
        <v>5</v>
      </c>
      <c r="B30" s="112" t="s">
        <v>47</v>
      </c>
      <c r="C30" s="121" t="s">
        <v>52</v>
      </c>
      <c r="D30" s="121"/>
      <c r="E30" s="122">
        <v>310300</v>
      </c>
      <c r="F30" s="122">
        <v>46000</v>
      </c>
      <c r="G30" s="122">
        <v>4607</v>
      </c>
      <c r="H30" s="123">
        <f t="shared" si="3"/>
        <v>0.100152173913043</v>
      </c>
    </row>
    <row r="31" ht="34.5" customHeight="1" spans="1:8">
      <c r="A31" s="111">
        <v>6</v>
      </c>
      <c r="B31" s="112" t="s">
        <v>47</v>
      </c>
      <c r="C31" s="121" t="s">
        <v>53</v>
      </c>
      <c r="D31" s="121"/>
      <c r="E31" s="122">
        <v>229800</v>
      </c>
      <c r="F31" s="122">
        <v>80000</v>
      </c>
      <c r="G31" s="122">
        <v>1071</v>
      </c>
      <c r="H31" s="123">
        <f t="shared" si="3"/>
        <v>0.0133875</v>
      </c>
    </row>
    <row r="32" ht="32.1" customHeight="1" spans="1:8">
      <c r="A32" s="111">
        <v>7</v>
      </c>
      <c r="B32" s="112" t="s">
        <v>54</v>
      </c>
      <c r="C32" s="121" t="s">
        <v>55</v>
      </c>
      <c r="D32" s="121"/>
      <c r="E32" s="122">
        <v>85395</v>
      </c>
      <c r="F32" s="122">
        <v>30000</v>
      </c>
      <c r="G32" s="122">
        <v>300</v>
      </c>
      <c r="H32" s="123">
        <f t="shared" si="3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51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61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62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63</v>
      </c>
      <c r="G5" s="81" t="s">
        <v>9</v>
      </c>
      <c r="H5" s="81" t="s">
        <v>10</v>
      </c>
    </row>
    <row r="6" ht="40.5" customHeight="1" spans="1:8">
      <c r="A6" s="10"/>
      <c r="B6" s="12"/>
      <c r="C6" s="6"/>
      <c r="D6" s="8"/>
      <c r="E6" s="105"/>
      <c r="F6" s="106"/>
      <c r="G6" s="81"/>
      <c r="H6" s="81"/>
    </row>
    <row r="7" ht="20.25" spans="1:8">
      <c r="A7" s="13" t="s">
        <v>11</v>
      </c>
      <c r="B7" s="14"/>
      <c r="C7" s="15"/>
      <c r="D7" s="50">
        <f>D8+D13</f>
        <v>59.8</v>
      </c>
      <c r="E7" s="17">
        <f>F7/D7</f>
        <v>0.809364548494983</v>
      </c>
      <c r="F7" s="50">
        <f>F8+F13</f>
        <v>48.4</v>
      </c>
      <c r="G7" s="82"/>
      <c r="H7" s="83"/>
    </row>
    <row r="8" ht="29.2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0.813783783783784</v>
      </c>
      <c r="F8" s="50">
        <f>SUM(F9:F12)</f>
        <v>30.11</v>
      </c>
      <c r="G8" s="82"/>
      <c r="H8" s="83"/>
    </row>
    <row r="9" ht="42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0.701666666666667</v>
      </c>
      <c r="F9" s="53">
        <v>8.42</v>
      </c>
      <c r="G9" s="84"/>
      <c r="H9" s="85"/>
    </row>
    <row r="10" ht="37.5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0.88625</v>
      </c>
      <c r="F10" s="53">
        <v>14.18</v>
      </c>
      <c r="G10" s="84"/>
      <c r="H10" s="83"/>
    </row>
    <row r="11" ht="30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0.883333333333333</v>
      </c>
      <c r="F11" s="53">
        <v>2.65</v>
      </c>
      <c r="G11" s="84"/>
      <c r="H11" s="83"/>
    </row>
    <row r="12" ht="41.2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0.81</v>
      </c>
      <c r="F12" s="53">
        <v>4.86</v>
      </c>
      <c r="G12" s="84"/>
      <c r="H12" s="86"/>
    </row>
    <row r="13" ht="37.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0.80219298245614</v>
      </c>
      <c r="F13" s="67">
        <f t="shared" si="1"/>
        <v>18.29</v>
      </c>
      <c r="G13" s="85"/>
      <c r="H13" s="83"/>
    </row>
    <row r="14" ht="35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0.69</v>
      </c>
      <c r="F14" s="53">
        <v>0.69</v>
      </c>
      <c r="G14" s="87"/>
      <c r="H14" s="86"/>
    </row>
    <row r="15" ht="26.2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1.02666666666667</v>
      </c>
      <c r="F15" s="53">
        <v>3.08</v>
      </c>
      <c r="G15" s="85"/>
      <c r="H15" s="83"/>
    </row>
    <row r="16" ht="54.75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0.308620689655172</v>
      </c>
      <c r="F16" s="53">
        <v>1.79</v>
      </c>
      <c r="G16" s="86"/>
      <c r="H16" s="86" t="s">
        <v>64</v>
      </c>
    </row>
    <row r="17" ht="36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0.76</v>
      </c>
      <c r="F17" s="53">
        <v>7.6</v>
      </c>
      <c r="G17" s="85"/>
      <c r="H17" s="88"/>
    </row>
    <row r="18" ht="34.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1.71</v>
      </c>
      <c r="F18" s="53">
        <v>5.13</v>
      </c>
      <c r="G18" s="85"/>
      <c r="H18" s="83"/>
    </row>
    <row r="19" ht="34.5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85"/>
      <c r="H19" s="83"/>
    </row>
    <row r="20" ht="34.5" customHeight="1" spans="1:6">
      <c r="A20" s="76"/>
      <c r="B20" s="76"/>
      <c r="C20" s="77"/>
      <c r="D20" s="78"/>
      <c r="E20" s="79"/>
      <c r="F20" s="80"/>
    </row>
    <row r="21" ht="34.5" customHeight="1" spans="1:8">
      <c r="A21" s="107" t="s">
        <v>58</v>
      </c>
      <c r="B21" s="107"/>
      <c r="C21" s="107"/>
      <c r="D21" s="107"/>
      <c r="E21" s="107"/>
      <c r="F21" s="107"/>
      <c r="G21" s="107"/>
      <c r="H21" s="107"/>
    </row>
    <row r="22" ht="34.5" customHeight="1" spans="1:8">
      <c r="A22" s="107"/>
      <c r="B22" s="107"/>
      <c r="C22" s="107"/>
      <c r="D22" s="107"/>
      <c r="E22" s="107"/>
      <c r="F22" s="107"/>
      <c r="G22" s="107"/>
      <c r="H22" s="107"/>
    </row>
    <row r="23" ht="34.5" customHeight="1" spans="1:8">
      <c r="A23" s="107"/>
      <c r="B23" s="107"/>
      <c r="C23" s="107"/>
      <c r="D23" s="107"/>
      <c r="E23" s="107"/>
      <c r="F23" s="107"/>
      <c r="G23" s="107"/>
      <c r="H23" s="107"/>
    </row>
    <row r="24" ht="34.5" customHeight="1" spans="1:5">
      <c r="A24"/>
      <c r="B24"/>
      <c r="C24" s="108"/>
      <c r="D24" s="2"/>
      <c r="E24"/>
    </row>
    <row r="25" ht="34.5" customHeight="1" spans="1:8">
      <c r="A25" s="120"/>
      <c r="B25" s="110" t="s">
        <v>4</v>
      </c>
      <c r="C25" s="110" t="s">
        <v>5</v>
      </c>
      <c r="D25" s="110"/>
      <c r="E25" s="110" t="s">
        <v>43</v>
      </c>
      <c r="F25" s="110" t="s">
        <v>44</v>
      </c>
      <c r="G25" s="110" t="s">
        <v>45</v>
      </c>
      <c r="H25" s="110" t="s">
        <v>46</v>
      </c>
    </row>
    <row r="26" ht="34.5" customHeight="1" spans="1:8">
      <c r="A26" s="111">
        <v>1</v>
      </c>
      <c r="B26" s="112" t="s">
        <v>47</v>
      </c>
      <c r="C26" s="121" t="s">
        <v>48</v>
      </c>
      <c r="D26" s="121"/>
      <c r="E26" s="122">
        <v>58000</v>
      </c>
      <c r="F26" s="122">
        <v>10000</v>
      </c>
      <c r="G26" s="122">
        <v>3000</v>
      </c>
      <c r="H26" s="123">
        <f t="shared" ref="H26:H32" si="3">G26/F26</f>
        <v>0.3</v>
      </c>
    </row>
    <row r="27" ht="34.5" customHeight="1" spans="1:8">
      <c r="A27" s="111">
        <v>2</v>
      </c>
      <c r="B27" s="112" t="s">
        <v>47</v>
      </c>
      <c r="C27" s="121" t="s">
        <v>49</v>
      </c>
      <c r="D27" s="121"/>
      <c r="E27" s="122">
        <v>29441</v>
      </c>
      <c r="F27" s="122">
        <v>10000</v>
      </c>
      <c r="G27" s="122">
        <v>0</v>
      </c>
      <c r="H27" s="123">
        <f t="shared" si="3"/>
        <v>0</v>
      </c>
    </row>
    <row r="28" ht="34.5" customHeight="1" spans="1:8">
      <c r="A28" s="111">
        <v>3</v>
      </c>
      <c r="B28" s="112" t="s">
        <v>47</v>
      </c>
      <c r="C28" s="121" t="s">
        <v>50</v>
      </c>
      <c r="D28" s="121"/>
      <c r="E28" s="122">
        <v>15300</v>
      </c>
      <c r="F28" s="122">
        <v>12300</v>
      </c>
      <c r="G28" s="122">
        <v>4805</v>
      </c>
      <c r="H28" s="123">
        <f t="shared" si="3"/>
        <v>0.390650406504065</v>
      </c>
    </row>
    <row r="29" ht="34.5" customHeight="1" spans="1:8">
      <c r="A29" s="111">
        <v>4</v>
      </c>
      <c r="B29" s="112" t="s">
        <v>47</v>
      </c>
      <c r="C29" s="121" t="s">
        <v>51</v>
      </c>
      <c r="D29" s="121"/>
      <c r="E29" s="122">
        <v>15000</v>
      </c>
      <c r="F29" s="122">
        <v>15000</v>
      </c>
      <c r="G29" s="122">
        <v>18</v>
      </c>
      <c r="H29" s="123">
        <f t="shared" si="3"/>
        <v>0.0012</v>
      </c>
    </row>
    <row r="30" ht="34.5" customHeight="1" spans="1:8">
      <c r="A30" s="111">
        <v>5</v>
      </c>
      <c r="B30" s="112" t="s">
        <v>47</v>
      </c>
      <c r="C30" s="121" t="s">
        <v>52</v>
      </c>
      <c r="D30" s="121"/>
      <c r="E30" s="122">
        <v>310300</v>
      </c>
      <c r="F30" s="122">
        <v>46000</v>
      </c>
      <c r="G30" s="122">
        <v>4607</v>
      </c>
      <c r="H30" s="123">
        <f t="shared" si="3"/>
        <v>0.100152173913043</v>
      </c>
    </row>
    <row r="31" ht="34.5" customHeight="1" spans="1:8">
      <c r="A31" s="111">
        <v>6</v>
      </c>
      <c r="B31" s="112" t="s">
        <v>47</v>
      </c>
      <c r="C31" s="121" t="s">
        <v>53</v>
      </c>
      <c r="D31" s="121"/>
      <c r="E31" s="122">
        <v>229800</v>
      </c>
      <c r="F31" s="122">
        <v>80000</v>
      </c>
      <c r="G31" s="122">
        <v>1071</v>
      </c>
      <c r="H31" s="123">
        <f t="shared" si="3"/>
        <v>0.0133875</v>
      </c>
    </row>
    <row r="32" ht="32.1" customHeight="1" spans="1:8">
      <c r="A32" s="111">
        <v>7</v>
      </c>
      <c r="B32" s="112" t="s">
        <v>54</v>
      </c>
      <c r="C32" s="121" t="s">
        <v>55</v>
      </c>
      <c r="D32" s="121"/>
      <c r="E32" s="122">
        <v>85395</v>
      </c>
      <c r="F32" s="122">
        <v>30000</v>
      </c>
      <c r="G32" s="122">
        <v>300</v>
      </c>
      <c r="H32" s="123">
        <f t="shared" si="3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54"/>
      <c r="B1" s="3"/>
    </row>
    <row r="2" ht="51.75" customHeight="1" spans="1:8">
      <c r="A2" s="59" t="s">
        <v>0</v>
      </c>
      <c r="B2" s="59"/>
      <c r="C2" s="59"/>
      <c r="D2" s="59"/>
      <c r="E2" s="59"/>
      <c r="F2" s="59"/>
      <c r="G2" s="59"/>
      <c r="H2" s="59"/>
    </row>
    <row r="3" ht="26.25" customHeight="1" spans="1:8">
      <c r="A3" s="56" t="s">
        <v>65</v>
      </c>
      <c r="B3" s="56"/>
      <c r="C3" s="56"/>
      <c r="D3" s="56"/>
      <c r="E3" s="56"/>
      <c r="F3" s="56"/>
      <c r="G3" s="56"/>
      <c r="H3" s="56"/>
    </row>
    <row r="4" ht="25.5" customHeight="1" spans="1:8">
      <c r="A4" s="60" t="s">
        <v>62</v>
      </c>
      <c r="B4" s="60"/>
      <c r="C4" s="60"/>
      <c r="D4" s="60"/>
      <c r="E4" s="60"/>
      <c r="F4" s="60"/>
      <c r="G4" s="60"/>
      <c r="H4" s="60"/>
    </row>
    <row r="5" ht="20.25" customHeight="1" spans="1:8">
      <c r="A5" s="10" t="s">
        <v>3</v>
      </c>
      <c r="B5" s="7" t="s">
        <v>4</v>
      </c>
      <c r="C5" s="6" t="s">
        <v>5</v>
      </c>
      <c r="D5" s="8" t="s">
        <v>6</v>
      </c>
      <c r="E5" s="103" t="s">
        <v>7</v>
      </c>
      <c r="F5" s="104" t="s">
        <v>66</v>
      </c>
      <c r="G5" s="81" t="s">
        <v>9</v>
      </c>
      <c r="H5" s="81" t="s">
        <v>10</v>
      </c>
    </row>
    <row r="6" ht="40.5" customHeight="1" spans="1:8">
      <c r="A6" s="10"/>
      <c r="B6" s="12"/>
      <c r="C6" s="6"/>
      <c r="D6" s="8"/>
      <c r="E6" s="105"/>
      <c r="F6" s="106"/>
      <c r="G6" s="81"/>
      <c r="H6" s="81"/>
    </row>
    <row r="7" ht="20.25" spans="1:8">
      <c r="A7" s="13" t="s">
        <v>11</v>
      </c>
      <c r="B7" s="14"/>
      <c r="C7" s="15"/>
      <c r="D7" s="50">
        <f>D8+D13</f>
        <v>59.8</v>
      </c>
      <c r="E7" s="17">
        <f>F7/D7</f>
        <v>0.798829431438127</v>
      </c>
      <c r="F7" s="50">
        <f>F8+F13</f>
        <v>47.77</v>
      </c>
      <c r="G7" s="82"/>
      <c r="H7" s="83"/>
    </row>
    <row r="8" ht="29.25" customHeight="1" spans="1:8">
      <c r="A8" s="13" t="s">
        <v>12</v>
      </c>
      <c r="B8" s="14"/>
      <c r="C8" s="15"/>
      <c r="D8" s="50">
        <f>SUM(D9:D12)</f>
        <v>37</v>
      </c>
      <c r="E8" s="17">
        <f>F8/D8</f>
        <v>0.806486486486486</v>
      </c>
      <c r="F8" s="50">
        <f>SUM(F9:F12)</f>
        <v>29.84</v>
      </c>
      <c r="G8" s="82"/>
      <c r="H8" s="83"/>
    </row>
    <row r="9" ht="42" customHeight="1" spans="1:8">
      <c r="A9" s="42">
        <v>1</v>
      </c>
      <c r="B9" s="42" t="s">
        <v>16</v>
      </c>
      <c r="C9" s="22" t="s">
        <v>14</v>
      </c>
      <c r="D9" s="51">
        <v>12</v>
      </c>
      <c r="E9" s="21">
        <f t="shared" ref="E9:E12" si="0">F9/D9</f>
        <v>0.696666666666667</v>
      </c>
      <c r="F9" s="53">
        <v>8.36</v>
      </c>
      <c r="G9" s="84"/>
      <c r="H9" s="85"/>
    </row>
    <row r="10" ht="37.5" customHeight="1" spans="1:8">
      <c r="A10" s="42">
        <v>2</v>
      </c>
      <c r="B10" s="42" t="s">
        <v>16</v>
      </c>
      <c r="C10" s="22" t="s">
        <v>15</v>
      </c>
      <c r="D10" s="51">
        <v>16</v>
      </c>
      <c r="E10" s="21">
        <f t="shared" si="0"/>
        <v>0.8825</v>
      </c>
      <c r="F10" s="53">
        <v>14.12</v>
      </c>
      <c r="G10" s="84"/>
      <c r="H10" s="83"/>
    </row>
    <row r="11" ht="30.75" customHeight="1" spans="1:8">
      <c r="A11" s="42">
        <v>3</v>
      </c>
      <c r="B11" s="42" t="s">
        <v>16</v>
      </c>
      <c r="C11" s="22" t="s">
        <v>17</v>
      </c>
      <c r="D11" s="53">
        <v>3</v>
      </c>
      <c r="E11" s="21">
        <f t="shared" si="0"/>
        <v>0.856666666666667</v>
      </c>
      <c r="F11" s="53">
        <v>2.57</v>
      </c>
      <c r="G11" s="84"/>
      <c r="H11" s="83"/>
    </row>
    <row r="12" ht="41.25" customHeight="1" spans="1:8">
      <c r="A12" s="42">
        <v>4</v>
      </c>
      <c r="B12" s="42" t="s">
        <v>18</v>
      </c>
      <c r="C12" s="22" t="s">
        <v>19</v>
      </c>
      <c r="D12" s="51">
        <v>6</v>
      </c>
      <c r="E12" s="21">
        <f t="shared" si="0"/>
        <v>0.798333333333333</v>
      </c>
      <c r="F12" s="53">
        <v>4.79</v>
      </c>
      <c r="G12" s="84"/>
      <c r="H12" s="86"/>
    </row>
    <row r="13" ht="37.5" customHeight="1" spans="1:8">
      <c r="A13" s="64" t="s">
        <v>20</v>
      </c>
      <c r="B13" s="65"/>
      <c r="C13" s="66"/>
      <c r="D13" s="67">
        <f t="shared" ref="D13:F13" si="1">SUM(D14:D18)</f>
        <v>22.8</v>
      </c>
      <c r="E13" s="17">
        <f t="shared" ref="E13:E18" si="2">F13/D13</f>
        <v>0.78640350877193</v>
      </c>
      <c r="F13" s="67">
        <f t="shared" si="1"/>
        <v>17.93</v>
      </c>
      <c r="G13" s="85"/>
      <c r="H13" s="83"/>
    </row>
    <row r="14" ht="35.25" customHeight="1" spans="1:8">
      <c r="A14" s="42">
        <v>1</v>
      </c>
      <c r="B14" s="42" t="s">
        <v>21</v>
      </c>
      <c r="C14" s="22" t="s">
        <v>22</v>
      </c>
      <c r="D14" s="51">
        <v>1</v>
      </c>
      <c r="E14" s="21">
        <f t="shared" si="2"/>
        <v>0.62</v>
      </c>
      <c r="F14" s="53">
        <v>0.62</v>
      </c>
      <c r="G14" s="87"/>
      <c r="H14" s="86"/>
    </row>
    <row r="15" ht="26.25" customHeight="1" spans="1:8">
      <c r="A15" s="42">
        <v>2</v>
      </c>
      <c r="B15" s="42" t="s">
        <v>23</v>
      </c>
      <c r="C15" s="22" t="s">
        <v>24</v>
      </c>
      <c r="D15" s="51">
        <v>3</v>
      </c>
      <c r="E15" s="21">
        <f t="shared" si="2"/>
        <v>1</v>
      </c>
      <c r="F15" s="53">
        <v>3</v>
      </c>
      <c r="G15" s="85"/>
      <c r="H15" s="83"/>
    </row>
    <row r="16" ht="54.75" customHeight="1" spans="1:8">
      <c r="A16" s="42">
        <v>3</v>
      </c>
      <c r="B16" s="69" t="s">
        <v>25</v>
      </c>
      <c r="C16" s="70" t="s">
        <v>26</v>
      </c>
      <c r="D16" s="53">
        <v>5.8</v>
      </c>
      <c r="E16" s="21">
        <f t="shared" si="2"/>
        <v>0.306896551724138</v>
      </c>
      <c r="F16" s="53">
        <v>1.78</v>
      </c>
      <c r="G16" s="86"/>
      <c r="H16" s="86" t="s">
        <v>64</v>
      </c>
    </row>
    <row r="17" ht="36" customHeight="1" spans="1:8">
      <c r="A17" s="42">
        <v>4</v>
      </c>
      <c r="B17" s="71" t="s">
        <v>28</v>
      </c>
      <c r="C17" s="72" t="s">
        <v>29</v>
      </c>
      <c r="D17" s="53">
        <v>10</v>
      </c>
      <c r="E17" s="21">
        <f t="shared" si="2"/>
        <v>0.75</v>
      </c>
      <c r="F17" s="53">
        <v>7.5</v>
      </c>
      <c r="G17" s="85"/>
      <c r="H17" s="88"/>
    </row>
    <row r="18" ht="34.5" customHeight="1" spans="1:8">
      <c r="A18" s="71">
        <v>5</v>
      </c>
      <c r="B18" s="71" t="s">
        <v>30</v>
      </c>
      <c r="C18" s="22" t="s">
        <v>26</v>
      </c>
      <c r="D18" s="51">
        <v>3</v>
      </c>
      <c r="E18" s="21">
        <f t="shared" si="2"/>
        <v>1.67666666666667</v>
      </c>
      <c r="F18" s="53">
        <v>5.03</v>
      </c>
      <c r="G18" s="85"/>
      <c r="H18" s="83"/>
    </row>
    <row r="19" ht="34.5" customHeight="1" spans="1:8">
      <c r="A19" s="64" t="s">
        <v>31</v>
      </c>
      <c r="B19" s="65"/>
      <c r="C19" s="66"/>
      <c r="D19" s="73" t="s">
        <v>32</v>
      </c>
      <c r="E19" s="73" t="s">
        <v>32</v>
      </c>
      <c r="F19" s="73" t="s">
        <v>32</v>
      </c>
      <c r="G19" s="85"/>
      <c r="H19" s="83"/>
    </row>
    <row r="20" ht="34.5" customHeight="1" spans="1:6">
      <c r="A20" s="76"/>
      <c r="B20" s="76"/>
      <c r="C20" s="77"/>
      <c r="D20" s="78"/>
      <c r="E20" s="79"/>
      <c r="F20" s="80"/>
    </row>
    <row r="21" ht="34.5" customHeight="1"/>
    <row r="22" ht="34.5" customHeight="1" spans="1:11">
      <c r="A22" s="32"/>
      <c r="B22" s="107" t="s">
        <v>67</v>
      </c>
      <c r="C22" s="107"/>
      <c r="D22" s="107"/>
      <c r="E22" s="107"/>
      <c r="F22" s="107"/>
      <c r="G22" s="107"/>
      <c r="H22" s="107"/>
      <c r="I22" s="107"/>
      <c r="J22" s="1"/>
      <c r="K22" s="1"/>
    </row>
    <row r="23" ht="34.5" customHeight="1" spans="1:11">
      <c r="A23" s="32"/>
      <c r="B23" s="107"/>
      <c r="C23" s="107"/>
      <c r="D23" s="107"/>
      <c r="E23" s="107"/>
      <c r="F23" s="107"/>
      <c r="G23" s="107"/>
      <c r="H23" s="107"/>
      <c r="I23" s="107"/>
      <c r="J23" s="1"/>
      <c r="K23" s="1"/>
    </row>
    <row r="24" ht="34.5" customHeight="1" spans="1:11">
      <c r="A24" s="34"/>
      <c r="B24" s="107"/>
      <c r="C24" s="107"/>
      <c r="D24" s="107"/>
      <c r="E24" s="107"/>
      <c r="F24" s="107"/>
      <c r="G24" s="107"/>
      <c r="H24" s="107"/>
      <c r="I24" s="107"/>
      <c r="J24" s="1"/>
      <c r="K24" s="1"/>
    </row>
    <row r="25" ht="34.5" customHeight="1" spans="1:11">
      <c r="A25" s="32"/>
      <c r="B25"/>
      <c r="D25" s="108"/>
      <c r="J25" s="1"/>
      <c r="K25" s="1"/>
    </row>
    <row r="26" ht="34.5" customHeight="1" spans="1:10">
      <c r="A26" s="109"/>
      <c r="B26" s="110" t="s">
        <v>4</v>
      </c>
      <c r="C26" s="110" t="s">
        <v>5</v>
      </c>
      <c r="D26" s="110"/>
      <c r="E26" s="110" t="s">
        <v>68</v>
      </c>
      <c r="F26" s="110" t="s">
        <v>43</v>
      </c>
      <c r="G26" s="110" t="s">
        <v>44</v>
      </c>
      <c r="H26" s="110" t="s">
        <v>45</v>
      </c>
      <c r="I26" s="110" t="s">
        <v>69</v>
      </c>
      <c r="J26" s="110" t="s">
        <v>70</v>
      </c>
    </row>
    <row r="27" ht="34.5" customHeight="1" spans="1:10">
      <c r="A27" s="111">
        <v>1</v>
      </c>
      <c r="B27" s="111" t="s">
        <v>47</v>
      </c>
      <c r="C27" s="117" t="s">
        <v>48</v>
      </c>
      <c r="D27" s="117"/>
      <c r="E27" s="118">
        <v>58000</v>
      </c>
      <c r="F27" s="118">
        <v>10000</v>
      </c>
      <c r="G27" s="118">
        <v>3000</v>
      </c>
      <c r="H27" s="119">
        <f t="shared" ref="H27:H33" si="3">G27/F27</f>
        <v>0.3</v>
      </c>
      <c r="I27" s="114">
        <v>12</v>
      </c>
      <c r="J27" s="115">
        <v>43101</v>
      </c>
    </row>
    <row r="28" ht="34.5" customHeight="1" spans="1:10">
      <c r="A28" s="111">
        <v>2</v>
      </c>
      <c r="B28" s="111" t="s">
        <v>47</v>
      </c>
      <c r="C28" s="117" t="s">
        <v>49</v>
      </c>
      <c r="D28" s="117"/>
      <c r="E28" s="118">
        <v>29441</v>
      </c>
      <c r="F28" s="118">
        <v>10000</v>
      </c>
      <c r="G28" s="118">
        <v>0</v>
      </c>
      <c r="H28" s="119">
        <f t="shared" si="3"/>
        <v>0</v>
      </c>
      <c r="I28" s="114">
        <v>35</v>
      </c>
      <c r="J28" s="115">
        <v>43862</v>
      </c>
    </row>
    <row r="29" ht="34.5" customHeight="1" spans="1:10">
      <c r="A29" s="111">
        <v>3</v>
      </c>
      <c r="B29" s="111" t="s">
        <v>47</v>
      </c>
      <c r="C29" s="117" t="s">
        <v>50</v>
      </c>
      <c r="D29" s="117"/>
      <c r="E29" s="118">
        <v>15300</v>
      </c>
      <c r="F29" s="118">
        <v>12300</v>
      </c>
      <c r="G29" s="118">
        <v>4805</v>
      </c>
      <c r="H29" s="119">
        <f t="shared" si="3"/>
        <v>0.390650406504065</v>
      </c>
      <c r="I29" s="114">
        <v>41</v>
      </c>
      <c r="J29" s="115">
        <v>43770</v>
      </c>
    </row>
    <row r="30" ht="34.5" customHeight="1" spans="1:10">
      <c r="A30" s="111">
        <v>4</v>
      </c>
      <c r="B30" s="111" t="s">
        <v>47</v>
      </c>
      <c r="C30" s="117" t="s">
        <v>51</v>
      </c>
      <c r="D30" s="117"/>
      <c r="E30" s="118">
        <v>15000</v>
      </c>
      <c r="F30" s="118">
        <v>15000</v>
      </c>
      <c r="G30" s="118">
        <v>18</v>
      </c>
      <c r="H30" s="119">
        <f t="shared" si="3"/>
        <v>0.0012</v>
      </c>
      <c r="I30" s="114">
        <v>31</v>
      </c>
      <c r="J30" s="115">
        <v>44075</v>
      </c>
    </row>
    <row r="31" ht="34.5" customHeight="1" spans="1:10">
      <c r="A31" s="111">
        <v>5</v>
      </c>
      <c r="B31" s="111" t="s">
        <v>47</v>
      </c>
      <c r="C31" s="117" t="s">
        <v>52</v>
      </c>
      <c r="D31" s="117"/>
      <c r="E31" s="118">
        <v>310300</v>
      </c>
      <c r="F31" s="118">
        <v>46000</v>
      </c>
      <c r="G31" s="118">
        <v>4186</v>
      </c>
      <c r="H31" s="119">
        <f t="shared" si="3"/>
        <v>0.091</v>
      </c>
      <c r="I31" s="114">
        <v>27</v>
      </c>
      <c r="J31" s="115">
        <v>43770</v>
      </c>
    </row>
    <row r="32" ht="32.1" customHeight="1" spans="1:10">
      <c r="A32" s="111">
        <v>6</v>
      </c>
      <c r="B32" s="111" t="s">
        <v>47</v>
      </c>
      <c r="C32" s="117" t="s">
        <v>53</v>
      </c>
      <c r="D32" s="117"/>
      <c r="E32" s="118">
        <v>229800</v>
      </c>
      <c r="F32" s="118">
        <v>80000</v>
      </c>
      <c r="G32" s="118">
        <v>500</v>
      </c>
      <c r="H32" s="119">
        <f t="shared" si="3"/>
        <v>0.00625</v>
      </c>
      <c r="I32" s="114">
        <v>5</v>
      </c>
      <c r="J32" s="116">
        <v>44136</v>
      </c>
    </row>
    <row r="33" ht="32.1" customHeight="1" spans="1:10">
      <c r="A33" s="111">
        <v>7</v>
      </c>
      <c r="B33" s="111" t="s">
        <v>54</v>
      </c>
      <c r="C33" s="117" t="s">
        <v>55</v>
      </c>
      <c r="D33" s="117"/>
      <c r="E33" s="118">
        <v>85395</v>
      </c>
      <c r="F33" s="118">
        <v>30000</v>
      </c>
      <c r="G33" s="118">
        <v>300</v>
      </c>
      <c r="H33" s="119">
        <f t="shared" si="3"/>
        <v>0.01</v>
      </c>
      <c r="I33" s="114">
        <v>4</v>
      </c>
      <c r="J33" s="115">
        <v>43891</v>
      </c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6:D26"/>
    <mergeCell ref="C27:D27"/>
    <mergeCell ref="C28:D28"/>
    <mergeCell ref="C29:D29"/>
    <mergeCell ref="C30:D30"/>
    <mergeCell ref="C31:D31"/>
    <mergeCell ref="C32:D32"/>
    <mergeCell ref="C33:D33"/>
    <mergeCell ref="A5:A6"/>
    <mergeCell ref="B5:B6"/>
    <mergeCell ref="C5:C6"/>
    <mergeCell ref="D5:D6"/>
    <mergeCell ref="E5:E6"/>
    <mergeCell ref="F5:F6"/>
    <mergeCell ref="G5:G6"/>
    <mergeCell ref="H5:H6"/>
    <mergeCell ref="B22:I24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12月第四周</vt:lpstr>
      <vt:lpstr>12月第三周</vt:lpstr>
      <vt:lpstr>12月第一周</vt:lpstr>
      <vt:lpstr>11月第四周</vt:lpstr>
      <vt:lpstr>11月第三周 </vt:lpstr>
      <vt:lpstr>11月第二周</vt:lpstr>
      <vt:lpstr>10月第四周</vt:lpstr>
      <vt:lpstr>10月第三周</vt:lpstr>
      <vt:lpstr>10月第二周</vt:lpstr>
      <vt:lpstr>10月第一周</vt:lpstr>
      <vt:lpstr>9月第四周</vt:lpstr>
      <vt:lpstr>9月第三周 </vt:lpstr>
      <vt:lpstr>9月第二周</vt:lpstr>
      <vt:lpstr>9月第一周</vt:lpstr>
      <vt:lpstr>8月第四周</vt:lpstr>
      <vt:lpstr>8月第三周</vt:lpstr>
      <vt:lpstr>8月第二周 </vt:lpstr>
      <vt:lpstr>8月第一周 </vt:lpstr>
      <vt:lpstr>7月第五周</vt:lpstr>
      <vt:lpstr>7月第四周</vt:lpstr>
      <vt:lpstr>7月第三周 </vt:lpstr>
      <vt:lpstr>7月第二周</vt:lpstr>
      <vt:lpstr>7月第一周 </vt:lpstr>
      <vt:lpstr>6月第四周</vt:lpstr>
      <vt:lpstr>6月第三周</vt:lpstr>
      <vt:lpstr>6月第二周 </vt:lpstr>
      <vt:lpstr>6月第一周</vt:lpstr>
      <vt:lpstr>5月第四周</vt:lpstr>
      <vt:lpstr>5月第三周</vt:lpstr>
      <vt:lpstr>5月第二周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QDD</cp:lastModifiedBy>
  <dcterms:created xsi:type="dcterms:W3CDTF">2020-05-20T01:21:00Z</dcterms:created>
  <cp:lastPrinted>2020-12-30T01:20:00Z</cp:lastPrinted>
  <dcterms:modified xsi:type="dcterms:W3CDTF">2021-01-04T08:00:09Z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