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filterPrivacy="1" defaultThemeVersion="124226"/>
  <xr:revisionPtr revIDLastSave="0" documentId="13_ncr:1_{CCA2D803-B097-46FA-9E8C-E7B6813A17FD}" xr6:coauthVersionLast="44" xr6:coauthVersionMax="44" xr10:uidLastSave="{00000000-0000-0000-0000-000000000000}"/>
  <bookViews>
    <workbookView xWindow="-110" yWindow="-110" windowWidth="19420" windowHeight="10420" xr2:uid="{00000000-000D-0000-FFFF-FFFF00000000}"/>
  </bookViews>
  <sheets>
    <sheet name="绩效指标评价体系" sheetId="1" r:id="rId1"/>
  </sheets>
  <definedNames>
    <definedName name="_xlnm.Print_Area" localSheetId="0">绩效指标评价体系!$A$1:$K$47</definedName>
    <definedName name="_xlnm.Print_Titles" localSheetId="0">绩效指标评价体系!$1:$2</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K46" i="1" l="1"/>
  <c r="K28" i="1" l="1"/>
  <c r="E20" i="1"/>
  <c r="E32" i="1"/>
  <c r="E42" i="1"/>
  <c r="E37" i="1"/>
  <c r="E35" i="1"/>
  <c r="K13" i="1"/>
  <c r="K8" i="1"/>
  <c r="K47" i="1" s="1"/>
  <c r="E8" i="1"/>
  <c r="E3" i="1" l="1"/>
  <c r="E5" i="1"/>
  <c r="E14" i="1"/>
  <c r="E17" i="1"/>
  <c r="E45" i="1"/>
  <c r="E46" i="1"/>
  <c r="G47" i="1"/>
  <c r="B8" i="1" l="1"/>
  <c r="B20" i="1"/>
  <c r="B3" i="1"/>
  <c r="B37" i="1"/>
</calcChain>
</file>

<file path=xl/sharedStrings.xml><?xml version="1.0" encoding="utf-8"?>
<sst xmlns="http://schemas.openxmlformats.org/spreadsheetml/2006/main" count="205" uniqueCount="182">
  <si>
    <t>合计</t>
  </si>
  <si>
    <t>相关业务部门统计数据</t>
  </si>
  <si>
    <t>社会公众对部门履职效果的满意程度。</t>
    <phoneticPr fontId="6" type="noConversion"/>
  </si>
  <si>
    <t>公众满意度</t>
    <phoneticPr fontId="6" type="noConversion"/>
  </si>
  <si>
    <t>满意度</t>
  </si>
  <si>
    <t>综合分析</t>
  </si>
  <si>
    <t>项目建成后受到社会各界认可和好评，确保“水安、水清、水净、水优”，为城市的可持续发展创造了条件</t>
    <phoneticPr fontId="6" type="noConversion"/>
  </si>
  <si>
    <t>可持续影响</t>
  </si>
  <si>
    <t>水土流失防治目标达到设计水平。</t>
    <phoneticPr fontId="6" type="noConversion"/>
  </si>
  <si>
    <t>水土保持效益</t>
    <phoneticPr fontId="6" type="noConversion"/>
  </si>
  <si>
    <t>项目实施后是否改善水质及水生态环境；沿江滨水环境、江滩环境景观是否得到进一步改善。</t>
  </si>
  <si>
    <t>生活环境改善程度</t>
    <phoneticPr fontId="6" type="noConversion"/>
  </si>
  <si>
    <t>生态效益</t>
    <phoneticPr fontId="6" type="noConversion"/>
  </si>
  <si>
    <t>塑造城市形象能力</t>
    <phoneticPr fontId="6" type="noConversion"/>
  </si>
  <si>
    <t>全年无重大安全生产责任事故发生。</t>
  </si>
  <si>
    <t>安全生产责任事故持续好转</t>
    <phoneticPr fontId="6" type="noConversion"/>
  </si>
  <si>
    <t>维护正常水事秩序</t>
    <phoneticPr fontId="6" type="noConversion"/>
  </si>
  <si>
    <t>确保江滩、堤防防洪能力、为城市发展提供安全保障；充分发挥排水设施的功能，最大程度缓解渍水和污水漫溢问题；控制用水量，减少排放污水，节省了社会供水和污水处理。</t>
    <phoneticPr fontId="6" type="noConversion"/>
  </si>
  <si>
    <t>防洪排涝、节水减排能力</t>
    <phoneticPr fontId="6" type="noConversion"/>
  </si>
  <si>
    <t>社会效益</t>
  </si>
  <si>
    <t>效果</t>
  </si>
  <si>
    <t>运行维护项目是否能保障各前端监测点的正常运行和数据稳定接收</t>
    <phoneticPr fontId="6" type="noConversion"/>
  </si>
  <si>
    <t>监测数据准确率</t>
    <phoneticPr fontId="6" type="noConversion"/>
  </si>
  <si>
    <t>履职达标率</t>
  </si>
  <si>
    <t>部门（单位）对突发事件是否及时处理</t>
    <phoneticPr fontId="6" type="noConversion"/>
  </si>
  <si>
    <t>应急突发事件处理率</t>
    <phoneticPr fontId="6" type="noConversion"/>
  </si>
  <si>
    <t>部门（单位）是否在规定时间内办理行政审批手续等</t>
    <phoneticPr fontId="6" type="noConversion"/>
  </si>
  <si>
    <t>审批许可按时办结率</t>
    <phoneticPr fontId="6" type="noConversion"/>
  </si>
  <si>
    <t>部门（单位）在规定时限内是否按计划时间完成年度安排的预算项目。</t>
    <phoneticPr fontId="6" type="noConversion"/>
  </si>
  <si>
    <t>项目实施及时率</t>
  </si>
  <si>
    <t>履职及时率</t>
  </si>
  <si>
    <t>得分=节水型项目完成率*2。</t>
    <phoneticPr fontId="6" type="noConversion"/>
  </si>
  <si>
    <t>创建节水型企业（单位）、公共机构节水型单位不少于20家，创建节水型小区不少于10个，创建节水示范家庭不少于200户。建设节水示范项目不少于3项。</t>
    <phoneticPr fontId="6" type="noConversion"/>
  </si>
  <si>
    <t>节水型项目完成率</t>
    <phoneticPr fontId="6" type="noConversion"/>
  </si>
  <si>
    <t xml:space="preserve">
履职完成率</t>
  </si>
  <si>
    <t>产   出</t>
  </si>
  <si>
    <t>资产台账、决算报表</t>
  </si>
  <si>
    <t>固定资产利用率=1.0，计2分；0.8≤固定资产利用率＜1，计1.5分；0.5≤固定资产利用率＜0.8，计1分；固定资产利用率＜0.5，计0.5分。</t>
  </si>
  <si>
    <t>部门（单位）实际在用固定资产总额与所有固定资产总额的比率，用以反映和考核部门（单位）固定资产使用效率程度。</t>
  </si>
  <si>
    <t>资产台账、年度资产盘点记录、资产处置报告和资产有偿使用收入金额</t>
  </si>
  <si>
    <t>资产保存完整，账、卡、物相符，且定期盘点并处置、收入及时上缴,计3分，每发现一处不合规扣0.5分。 </t>
    <phoneticPr fontId="6" type="noConversion"/>
  </si>
  <si>
    <t>部门（单位）的资产是否保存完整、使用合规、配置合理、处置规范、收入及时足额上缴，用以反映和考核部门（单位）资产安全运行情况。</t>
  </si>
  <si>
    <t>资产管理安全性</t>
  </si>
  <si>
    <t>资产管理制度</t>
  </si>
  <si>
    <t>制定了资产管理制度，计1分，否则计0分。</t>
  </si>
  <si>
    <t>部门（单位）为加强资产管理、规范资产管理行为而制定的管理制度是否健全完整，用以反映和考核部门（单位）资产管理制度对完成主要职责或促进社会发展的保障情况。</t>
  </si>
  <si>
    <t>资产管理制度健全性</t>
    <phoneticPr fontId="6" type="noConversion"/>
  </si>
  <si>
    <t>资产
管理</t>
  </si>
  <si>
    <t>预决算公开网站</t>
  </si>
  <si>
    <t>部门（单位）是否按照政府信息公开有关规定公开相关预决算信息，用以反映和考核部门（单位）预决算管理的公开透明情况。</t>
  </si>
  <si>
    <t>预决算信息公开性</t>
  </si>
  <si>
    <t>审计报告、自查报告和凭证检查情况</t>
  </si>
  <si>
    <t>每发现一处资金使用不合规扣0.5分,扣完为止；存在挪用资金的情况不得分。</t>
  </si>
  <si>
    <t>①支出符合国家财经法规和财务管理制度规定以及有关专项资金的管理办法的规定；②资金拨付有完整的审批程序和手续；③资金直达项目单位或个人；④支出符合部门预算批复的用途；⑤资金使用无截留、挤占、挪用、虚列支出等情况；⑥票据合法合规。</t>
  </si>
  <si>
    <t>资金使用合规性</t>
  </si>
  <si>
    <t>单位制度汇编</t>
  </si>
  <si>
    <t>制定了预算资金管理办法、绩效管理办法、内部财务管理制度、会计核算制度等管理制度,计2分，缺一项扣0.5分，扣完为止。</t>
  </si>
  <si>
    <t>部门（单位）为加强预算绩效管理、规范财务行为而制定的管理制度是否健全完整，用以反映和考核部门（单位）预算管理制度对完成主要职责或促进事业发展的保障情况。</t>
  </si>
  <si>
    <t>财务管理制度健全性</t>
    <phoneticPr fontId="6" type="noConversion"/>
  </si>
  <si>
    <t>预算绩效
管理</t>
  </si>
  <si>
    <t>政府采购执行率≥1.0，计2分；0.8≤政府采购执行率＜1.0，计1.5分；0.5≤政府采购执行率＜0.8，计1分；政府采购执行率＜0.5，计0.5分。</t>
  </si>
  <si>
    <t>部门（单位2017年实际政府采购金额与年初政府采购预算的比率，用以反映和考核部门（单位）政府采购预算执行情况。政府釆购执行率-（实际政府采购金额/政府釆购预算金额）×100%。</t>
  </si>
  <si>
    <t>政府采购执行率</t>
  </si>
  <si>
    <t>“三公经费”控制率≤1.0，计3分；“三公经费”控制率&gt;1.0，计0分。</t>
  </si>
  <si>
    <t>“三公经费”控制率</t>
  </si>
  <si>
    <t>部门（单位）2017年实际支出的公用经费总额与预算安排的公用经费总额的比率，用以反映和考核部门（单位）对机构运转成本的实际控制程度。（“公用经费”实际支出数/“公用经费”预算安排数）×100%。</t>
  </si>
  <si>
    <t>公用经费控制率</t>
  </si>
  <si>
    <t>部门（单位）2017年预算调整数与预算数的比率，用以反映和考核部门（单位）预算的调整程度。预算调整率=（预算调整数/年初预算数）×100%。</t>
  </si>
  <si>
    <t>预算调整率</t>
  </si>
  <si>
    <t>预算
执行</t>
  </si>
  <si>
    <t>过   程</t>
  </si>
  <si>
    <t>部门（单位）本年度“三公经费”预算数与上年度“三公经费”预算数的变动比率，用以反映和考核部门（单位）对控制重点行政成本的努力程度。“三公经费”变动率=[（本年度“三公经费”总额-上年度“三公经费”总额）/上年度“三公经费”总额]×100%。</t>
  </si>
  <si>
    <t>“三公经费”变动率</t>
  </si>
  <si>
    <t>编办批复及报表</t>
  </si>
  <si>
    <t>部门（单位）评价截止时点实际在职人员数与编制数的比率，用以反映和考核部门（单位）对人员成本的控制程度。在职人员控制率=（在职人员数/编制数）×100%，在职人员数：部门（单位）实际在职人数，以财政部门确定的部门决算编制口径为准。 编制数：机构编制部门核定批复的部门（单位）的人员编制数。</t>
  </si>
  <si>
    <t>在职人员控制率</t>
  </si>
  <si>
    <t>预算文本</t>
  </si>
  <si>
    <t>发现一处不规范或不完整扣0.5分，扣完为止。</t>
  </si>
  <si>
    <t>部门（单位）预算文本内容是否完整、规范。</t>
  </si>
  <si>
    <t>预算编制规范性</t>
  </si>
  <si>
    <t>预算
配置</t>
  </si>
  <si>
    <t>绩效指标明确、细化、量化计3分；未明确、未细化、未量化各扣1分。</t>
  </si>
  <si>
    <t>部门（单位）依据整体绩效目标所设定的绩效指标是否清晰、细化、可衡量，用以反映和考核部门（单位）整体绩效目标的明细化情况。</t>
  </si>
  <si>
    <t>绩效指标明确性</t>
  </si>
  <si>
    <t>符合部门“三定”方案确定的职责计1分，不符合计0分；符合部门制定的中长期实施规划计计1分，不符合计0分。</t>
  </si>
  <si>
    <t>部门（单位）所设立的整体绩效目标依据是否充分，是否符合客观实际，用以反映和考核部门（单位）整体绩效目标与部门履职、年度工作任务的相符性情况。</t>
  </si>
  <si>
    <t>绩效目标合理性</t>
  </si>
  <si>
    <t>目标
设定</t>
  </si>
  <si>
    <t>投   入</t>
  </si>
  <si>
    <t>评分</t>
    <phoneticPr fontId="6" type="noConversion"/>
  </si>
  <si>
    <t>证据来源</t>
  </si>
  <si>
    <t>评分标准</t>
  </si>
  <si>
    <t>指标解释</t>
  </si>
  <si>
    <t>分值</t>
  </si>
  <si>
    <t>三级指标</t>
  </si>
  <si>
    <t>序号</t>
  </si>
  <si>
    <t>二级
指标</t>
  </si>
  <si>
    <t>权重</t>
  </si>
  <si>
    <t>一级
指标</t>
  </si>
  <si>
    <t>部门整体支出绩效评价指标体系</t>
  </si>
  <si>
    <t>部门（单位）年度重点工作实际完成数与交办或下达数的比率，用以反映部门（单位）对重点工作的办理落实程度。</t>
    <phoneticPr fontId="2" type="noConversion"/>
  </si>
  <si>
    <t>江滩及长江主轴建设计划完成率</t>
    <phoneticPr fontId="2" type="noConversion"/>
  </si>
  <si>
    <t>排水及堤防江滩设施运行维护管理</t>
    <phoneticPr fontId="2" type="noConversion"/>
  </si>
  <si>
    <t>是否完成年初“166个湖泊1个不少、面积不减，部分湖泊水质得到改善；涉水事（案）件处置率 100%”的目标。</t>
    <phoneticPr fontId="2" type="noConversion"/>
  </si>
  <si>
    <t>通过近年来的建设是否达到全国水生态文明城市建设试点技术评估的要求。</t>
    <phoneticPr fontId="2" type="noConversion"/>
  </si>
  <si>
    <t>河长制落实情况</t>
    <phoneticPr fontId="6" type="noConversion"/>
  </si>
  <si>
    <t>是否完成长江主轴建设计划，完成武昌江滩五期、汉江硚口江滩四期主体工程；启动汉江汉阳江滩三期、汉口江滩四期二七桥段江滩建设；完成武昌江滩八铺街段、洪山江滩武金堤段江滩前期工作等计划建设任务。</t>
    <phoneticPr fontId="2" type="noConversion"/>
  </si>
  <si>
    <t>依法治水能力</t>
    <phoneticPr fontId="6" type="noConversion"/>
  </si>
  <si>
    <t>项目建成后为当地的居民提供良好的户外环境，对提升城市功能、塑造城市形象是否起到了明显积极的作用。</t>
    <phoneticPr fontId="2" type="noConversion"/>
  </si>
  <si>
    <t>固定资产利用率</t>
    <phoneticPr fontId="2" type="noConversion"/>
  </si>
  <si>
    <t>重点工作办结率</t>
    <phoneticPr fontId="2" type="noConversion"/>
  </si>
  <si>
    <t>节水效益</t>
    <phoneticPr fontId="2" type="noConversion"/>
  </si>
  <si>
    <t>信息系统建设任务完成率</t>
    <phoneticPr fontId="2" type="noConversion"/>
  </si>
  <si>
    <t>“会议费、培训费”控制率</t>
    <phoneticPr fontId="2" type="noConversion"/>
  </si>
  <si>
    <t>2017、2018三公经费数据</t>
    <phoneticPr fontId="2" type="noConversion"/>
  </si>
  <si>
    <t>2018年执行数、预算数</t>
    <phoneticPr fontId="2" type="noConversion"/>
  </si>
  <si>
    <t>部门（单位）2018年预算完成数与预算数的比率，用以反映和考核部门（单位）预算完成程度。预算执行率=预算实际执行数/(上年结转+年初预算+本年追加预算)×100%。</t>
    <phoneticPr fontId="2" type="noConversion"/>
  </si>
  <si>
    <t>2018年预算调整数及年初预算数</t>
    <phoneticPr fontId="2" type="noConversion"/>
  </si>
  <si>
    <t>部门（单位）2018年“三公经费”实际支出数与预算安排数的比率，用以反映和考核部门（单位）对“三公经费”的实际控制程度。（“三公经费”实际支出数/“三公经费”预算安排数）×100%。</t>
    <phoneticPr fontId="2" type="noConversion"/>
  </si>
  <si>
    <t>部门（单位）2018年“会议费、培训费”实际支出数与预算安排数的比率，用以反映和考核部门（单位）对“会议费、培训费”的实际控制程度。（“会议费、培训费”实际支出数/“会议费、培训费”预算安排数）×100%。</t>
    <phoneticPr fontId="2" type="noConversion"/>
  </si>
  <si>
    <t>“会议费、培训费”控制率分别≤1.0，分别计1.5分；“会议费、培训费”控制率&gt;1.0，计0分。</t>
    <phoneticPr fontId="2" type="noConversion"/>
  </si>
  <si>
    <t>2018年公用经费预算数及公用经费执行数</t>
    <phoneticPr fontId="2" type="noConversion"/>
  </si>
  <si>
    <t>2018年三公经费预算及执行数</t>
    <phoneticPr fontId="2" type="noConversion"/>
  </si>
  <si>
    <t>2018年会议费、培训费预算及执行数</t>
    <phoneticPr fontId="2" type="noConversion"/>
  </si>
  <si>
    <t>2018年政府采购预算及执行情况表</t>
    <phoneticPr fontId="2" type="noConversion"/>
  </si>
  <si>
    <t>按规定内容公开2018年预算信息计1分，否则计0分；按规定时限公开2018年决算信息计1分，否则计0分。</t>
    <phoneticPr fontId="2" type="noConversion"/>
  </si>
  <si>
    <t>预算执行率</t>
    <phoneticPr fontId="2" type="noConversion"/>
  </si>
  <si>
    <t>得分=预算执行率*4</t>
    <phoneticPr fontId="2" type="noConversion"/>
  </si>
  <si>
    <t>13座排水泵站、400公里堤防、500公里江滩维护管理工作是否完成。</t>
    <phoneticPr fontId="2" type="noConversion"/>
  </si>
  <si>
    <t xml:space="preserve"> 水务执法管理</t>
    <phoneticPr fontId="2" type="noConversion"/>
  </si>
  <si>
    <t>防洪水任务完成情况</t>
    <phoneticPr fontId="2" type="noConversion"/>
  </si>
  <si>
    <t>排涝任务完成情况</t>
    <phoneticPr fontId="2" type="noConversion"/>
  </si>
  <si>
    <t>治污水任务完成情况</t>
    <phoneticPr fontId="2" type="noConversion"/>
  </si>
  <si>
    <t>供水任务完成情况</t>
    <phoneticPr fontId="2" type="noConversion"/>
  </si>
  <si>
    <t>得分=公众满意度*3</t>
    <phoneticPr fontId="6" type="noConversion"/>
  </si>
  <si>
    <t>“三公经费”变动率≤0，计4分；0＜“三公经费”变动率≤0.1，计3分；0.1＜“三公经费”变动率≤0.3，计2分；“三公经费”变动率＞0.3；计0分。</t>
    <phoneticPr fontId="6" type="noConversion"/>
  </si>
  <si>
    <t>项目档案、总结材料</t>
    <phoneticPr fontId="2" type="noConversion"/>
  </si>
  <si>
    <t>“河湖长制”是否得到有效落实，专项整治行动是否有效完成，数据支持系统是否基本建成。</t>
    <phoneticPr fontId="2" type="noConversion"/>
  </si>
  <si>
    <t>防洪水任务完成是否完成。</t>
    <phoneticPr fontId="2" type="noConversion"/>
  </si>
  <si>
    <t>得分=江滩及长江主轴建设计划完成率*2。</t>
    <phoneticPr fontId="2" type="noConversion"/>
  </si>
  <si>
    <t>得分=河长制落实情况完成率*2。</t>
    <phoneticPr fontId="2" type="noConversion"/>
  </si>
  <si>
    <t>得分=运行维护完成率*2。</t>
    <phoneticPr fontId="2" type="noConversion"/>
  </si>
  <si>
    <t>排涝任务完成是否完成。</t>
    <phoneticPr fontId="2" type="noConversion"/>
  </si>
  <si>
    <t>得分=防洪水任务完成率*2。</t>
    <phoneticPr fontId="2" type="noConversion"/>
  </si>
  <si>
    <t>得分=排涝任务完成率*2。</t>
    <phoneticPr fontId="2" type="noConversion"/>
  </si>
  <si>
    <t>治污水任务完成是否完成。</t>
    <phoneticPr fontId="2" type="noConversion"/>
  </si>
  <si>
    <t>得分=治污水任务完成率*2。</t>
    <phoneticPr fontId="2" type="noConversion"/>
  </si>
  <si>
    <t>供水任务完成是否完成。</t>
    <phoneticPr fontId="2" type="noConversion"/>
  </si>
  <si>
    <t>得分=供水任务完成率*2。</t>
    <phoneticPr fontId="2" type="noConversion"/>
  </si>
  <si>
    <t>信息系统建设任务是否完成。</t>
    <phoneticPr fontId="2" type="noConversion"/>
  </si>
  <si>
    <t>得分=信息系统建设任务完成率*2。</t>
    <phoneticPr fontId="2" type="noConversion"/>
  </si>
  <si>
    <t>166个湖泊1个不少、面积不减得1分，否则不得分；涉水事（案）件处置率 100%”得1分，否则不得分。</t>
    <phoneticPr fontId="2" type="noConversion"/>
  </si>
  <si>
    <t>得分=重点工作办结率*1</t>
    <phoneticPr fontId="2" type="noConversion"/>
  </si>
  <si>
    <t>从严治党要求落实情况</t>
    <phoneticPr fontId="2" type="noConversion"/>
  </si>
  <si>
    <t>从严治党要求是否得到落实。</t>
    <phoneticPr fontId="2" type="noConversion"/>
  </si>
  <si>
    <t>得到落实得1分，否则不得分。</t>
    <phoneticPr fontId="2" type="noConversion"/>
  </si>
  <si>
    <t>发现一及扣0.1分，扣完为止。</t>
    <phoneticPr fontId="6" type="noConversion"/>
  </si>
  <si>
    <t>工程及设备质量达标率</t>
    <phoneticPr fontId="2" type="noConversion"/>
  </si>
  <si>
    <t>工程及设备质量是否达到国家或行业要求的标准。</t>
    <phoneticPr fontId="2" type="noConversion"/>
  </si>
  <si>
    <t>得分=应急突发事件处理率*2。</t>
    <phoneticPr fontId="6" type="noConversion"/>
  </si>
  <si>
    <t>得分=审批许可按时办结率*2。</t>
    <phoneticPr fontId="6" type="noConversion"/>
  </si>
  <si>
    <t>得分=工程及设备质量达标率*1。</t>
    <phoneticPr fontId="2" type="noConversion"/>
  </si>
  <si>
    <t>发现一处因人为因素导致水雨情信息不准确，扣0.2分。</t>
    <phoneticPr fontId="6" type="noConversion"/>
  </si>
  <si>
    <t>防洪排涝、节水减排能力提升明显3分，有所提升2分，不明显1分，下降不得分。</t>
    <phoneticPr fontId="6" type="noConversion"/>
  </si>
  <si>
    <t>节水效益是否明显，新增节水量、工业增加值用水量等相关指标是否达到要求。</t>
    <phoneticPr fontId="2" type="noConversion"/>
  </si>
  <si>
    <t>节水效益明显3分，有所提升2分，不明显1分，下降不得分。</t>
    <phoneticPr fontId="6" type="noConversion"/>
  </si>
  <si>
    <t>开展湖泊、水保等执法监督检查等工作，维护正常水事秩序的力度是否加大，效果是否明显。</t>
    <phoneticPr fontId="2" type="noConversion"/>
  </si>
  <si>
    <t>水事秩序得到明显维护2分，基本得到维护1分，未得到维护不得分。</t>
    <phoneticPr fontId="2" type="noConversion"/>
  </si>
  <si>
    <t>发生一起重大事故不得分，一般事故扣0.5分，扣完为止。</t>
    <phoneticPr fontId="2" type="noConversion"/>
  </si>
  <si>
    <t>作用明显2分，作用一般1分，无作用不得分。</t>
    <phoneticPr fontId="2" type="noConversion"/>
  </si>
  <si>
    <t>生活环境改善程度明显2分，一般1分，不明显不得分。</t>
    <phoneticPr fontId="2" type="noConversion"/>
  </si>
  <si>
    <t>综合分析</t>
    <phoneticPr fontId="2" type="noConversion"/>
  </si>
  <si>
    <t>达到得2分，否则不得分。</t>
    <phoneticPr fontId="2" type="noConversion"/>
  </si>
  <si>
    <t>评估结果</t>
    <phoneticPr fontId="2" type="noConversion"/>
  </si>
  <si>
    <t>水生态文明城市建设</t>
    <phoneticPr fontId="2" type="noConversion"/>
  </si>
  <si>
    <t>预算调整率=0，计2分；0＜预算调整率≤0.3，计1.5分；0.3＜预算调整率≤0.6，计1分；预算调整率≥0.6，计0.5分。</t>
    <phoneticPr fontId="2" type="noConversion"/>
  </si>
  <si>
    <t>公用经费控制率≤1 ，计3分；1＜公用经费控制率≤1.3，计2分；1.3＜公用经费控制率≤1.5 ，计1分；公用经费控制率＞1.5，计0.5分。</t>
    <phoneticPr fontId="2" type="noConversion"/>
  </si>
  <si>
    <t>水土保持效益明显2分，一般1分，不明显不得分。</t>
    <phoneticPr fontId="2" type="noConversion"/>
  </si>
  <si>
    <t>依法治水能力提升明显3分，有所提升2分，不明显1分，下降不得分。</t>
    <phoneticPr fontId="6" type="noConversion"/>
  </si>
  <si>
    <t>在职人员控制率≤1.0，计4分；1.0＜在职人员控制率≤1.3，计3分；1.3＜在职人员控制率≤1.5，计2分；  在职人员控制率＞1.5，计0分。</t>
    <phoneticPr fontId="6" type="noConversion"/>
  </si>
  <si>
    <t>整体目标、规划及三定“方案”</t>
    <phoneticPr fontId="2" type="noConversion"/>
  </si>
  <si>
    <t>预算文本中绩效指标</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</si>
</sst>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6" formatCode="_-* #,##0.00_-;\-* #,##0.00_-;_-* &quot;-&quot;??_-;_-@_-"/>
  </numFmts>
  <fonts count="10">
    <font>
      <sz val="11"/>
      <color theme="1"/>
      <name val="宋体"/>
      <family val="2"/>
      <scheme val="minor"/>
    </font>
    <font>
      <sz val="11"/>
      <color theme="1"/>
      <name val="宋体"/>
      <family val="2"/>
      <scheme val="minor"/>
    </font>
    <font>
      <sz val="9"/>
      <name val="宋体"/>
      <family val="3"/>
      <charset val="134"/>
      <scheme val="minor"/>
    </font>
    <font>
      <sz val="12"/>
      <name val="楷体_GB2312"/>
      <charset val="134"/>
    </font>
    <font>
      <b/>
      <sz val="10"/>
      <name val="宋体"/>
      <family val="3"/>
      <charset val="134"/>
      <scheme val="minor"/>
    </font>
    <font>
      <sz val="10"/>
      <name val="宋体"/>
      <family val="3"/>
      <charset val="134"/>
      <scheme val="minor"/>
    </font>
    <font>
      <sz val="9"/>
      <name val="宋体"/>
      <family val="3"/>
      <charset val="134"/>
    </font>
    <font>
      <b/>
      <sz val="16"/>
      <name val="宋体"/>
      <family val="3"/>
      <charset val="134"/>
    </font>
    <font>
      <sz val="11"/>
      <color theme="1"/>
      <name val="宋体"/>
      <family val="3"/>
      <charset val="134"/>
      <scheme val="minor"/>
    </font>
    <font>
      <sz val="12"/>
      <name val="宋体"/>
      <family val="3"/>
      <charset val="134"/>
      <scheme val="minor"/>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s>
  <cellStyleXfs count="2">
    <xf numFmtId="0" fontId="0" fillId="0" borderId="0"/>
    <xf numFmtId="43" fontId="1" fillId="0" borderId="0" applyFont="0" applyFill="0" applyBorder="0" applyAlignment="0" applyProtection="0">
      <alignment vertical="center"/>
    </xf>
  </cellStyleXfs>
  <cellXfs count="32">
    <xf numFmtId="0" fontId="0" fillId="0" borderId="0" xfId="0"/>
    <xf numFmtId="0" fontId="0" fillId="0" borderId="0" xfId="0" applyAlignment="1">
      <alignment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0" fontId="0" fillId="0" borderId="0" xfId="0" applyFont="1" applyFill="1" applyBorder="1" applyAlignment="1">
      <alignment horizontal="left" vertical="center"/>
    </xf>
    <xf numFmtId="0" fontId="3" fillId="0" borderId="0" xfId="0" applyFont="1" applyFill="1" applyBorder="1" applyAlignment="1">
      <alignment vertical="center"/>
    </xf>
    <xf numFmtId="0" fontId="3" fillId="0" borderId="0" xfId="0" applyFont="1" applyFill="1" applyBorder="1" applyAlignment="1">
      <alignment vertical="center" textRotation="255"/>
    </xf>
    <xf numFmtId="0" fontId="4" fillId="0" borderId="1" xfId="0" applyFont="1" applyFill="1" applyBorder="1" applyAlignment="1">
      <alignment horizontal="center" vertical="center" wrapText="1"/>
    </xf>
    <xf numFmtId="176" fontId="5" fillId="0" borderId="1" xfId="1" applyNumberFormat="1" applyFont="1" applyFill="1" applyBorder="1" applyAlignment="1">
      <alignment horizontal="center" vertical="center" wrapText="1"/>
    </xf>
    <xf numFmtId="0" fontId="5" fillId="0" borderId="6" xfId="0" applyFont="1" applyFill="1" applyBorder="1" applyAlignment="1">
      <alignment vertical="center" wrapText="1"/>
    </xf>
    <xf numFmtId="176" fontId="5" fillId="0" borderId="1" xfId="1" applyNumberFormat="1"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5" fillId="0" borderId="1" xfId="0" applyFont="1" applyFill="1" applyBorder="1" applyAlignment="1">
      <alignment vertical="center" wrapText="1"/>
    </xf>
    <xf numFmtId="0" fontId="8" fillId="0" borderId="1" xfId="0" applyFont="1" applyFill="1" applyBorder="1" applyAlignment="1">
      <alignment horizontal="center" vertical="center"/>
    </xf>
    <xf numFmtId="0" fontId="9" fillId="0" borderId="1" xfId="0" applyFont="1" applyFill="1" applyBorder="1" applyAlignment="1">
      <alignment horizontal="center" vertical="center"/>
    </xf>
    <xf numFmtId="2" fontId="8" fillId="0" borderId="1" xfId="0" applyNumberFormat="1" applyFont="1" applyFill="1" applyBorder="1" applyAlignment="1">
      <alignment horizontal="center" vertical="center"/>
    </xf>
    <xf numFmtId="0" fontId="5" fillId="0" borderId="1" xfId="0" applyFont="1" applyBorder="1" applyAlignment="1">
      <alignment vertical="center" wrapText="1"/>
    </xf>
    <xf numFmtId="176" fontId="5" fillId="0" borderId="1" xfId="1" applyNumberFormat="1" applyFont="1" applyFill="1" applyBorder="1" applyAlignment="1">
      <alignment vertical="center" wrapText="1"/>
    </xf>
    <xf numFmtId="0" fontId="5" fillId="0" borderId="6" xfId="0" applyFont="1" applyFill="1" applyBorder="1" applyAlignment="1">
      <alignment horizontal="center" vertical="center" textRotation="255" wrapText="1"/>
    </xf>
    <xf numFmtId="0" fontId="5" fillId="0" borderId="7" xfId="0" applyFont="1" applyFill="1" applyBorder="1" applyAlignment="1">
      <alignment horizontal="center" vertical="center" textRotation="255" wrapText="1"/>
    </xf>
    <xf numFmtId="0" fontId="5" fillId="0" borderId="5" xfId="0" applyFont="1" applyFill="1" applyBorder="1" applyAlignment="1">
      <alignment horizontal="center" vertical="center" textRotation="255" wrapText="1"/>
    </xf>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1" xfId="0" applyFont="1" applyFill="1" applyBorder="1" applyAlignment="1">
      <alignment horizontal="center" vertical="center" textRotation="255" wrapText="1"/>
    </xf>
    <xf numFmtId="0" fontId="7" fillId="0" borderId="8" xfId="0" applyFont="1" applyFill="1" applyBorder="1" applyAlignment="1">
      <alignment horizontal="center" vertical="center"/>
    </xf>
  </cellXfs>
  <cellStyles count="2">
    <cellStyle name="常规" xfId="0" builtinId="0"/>
    <cellStyle name="千位分隔"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R47"/>
  <sheetViews>
    <sheetView tabSelected="1" view="pageBreakPreview" topLeftCell="A35" zoomScale="60" zoomScaleNormal="100" workbookViewId="0">
      <selection activeCell="H44" sqref="H44"/>
    </sheetView>
  </sheetViews>
  <sheetFormatPr defaultColWidth="9" defaultRowHeight="15"/>
  <cols>
    <col min="1" max="1" width="6" style="6" customWidth="1"/>
    <col min="2" max="2" width="4.7265625" style="6" customWidth="1"/>
    <col min="3" max="3" width="6.26953125" style="5" customWidth="1"/>
    <col min="4" max="4" width="4.08984375" style="5" customWidth="1"/>
    <col min="5" max="5" width="6.1796875" style="5" customWidth="1"/>
    <col min="6" max="6" width="14.7265625" style="4" customWidth="1"/>
    <col min="7" max="7" width="4" style="3" customWidth="1"/>
    <col min="8" max="8" width="57.26953125" style="2" customWidth="1"/>
    <col min="9" max="9" width="38.7265625" style="2" customWidth="1"/>
    <col min="10" max="10" width="17.36328125" style="2" customWidth="1"/>
    <col min="11" max="11" width="9" style="3"/>
    <col min="12" max="252" width="9" style="2"/>
    <col min="253" max="16384" width="9" style="1"/>
  </cols>
  <sheetData>
    <row r="1" spans="1:11" s="2" customFormat="1" ht="21">
      <c r="A1" s="31" t="s">
        <v>99</v>
      </c>
      <c r="B1" s="31"/>
      <c r="C1" s="31"/>
      <c r="D1" s="31"/>
      <c r="E1" s="31"/>
      <c r="F1" s="31"/>
      <c r="G1" s="31"/>
      <c r="H1" s="31"/>
      <c r="I1" s="31"/>
      <c r="J1" s="31"/>
      <c r="K1" s="31"/>
    </row>
    <row r="2" spans="1:11" s="2" customFormat="1" ht="38.25" customHeight="1">
      <c r="A2" s="7" t="s">
        <v>98</v>
      </c>
      <c r="B2" s="7" t="s">
        <v>97</v>
      </c>
      <c r="C2" s="7" t="s">
        <v>96</v>
      </c>
      <c r="D2" s="7" t="s">
        <v>95</v>
      </c>
      <c r="E2" s="7" t="s">
        <v>93</v>
      </c>
      <c r="F2" s="7" t="s">
        <v>94</v>
      </c>
      <c r="G2" s="7" t="s">
        <v>93</v>
      </c>
      <c r="H2" s="13" t="s">
        <v>92</v>
      </c>
      <c r="I2" s="13" t="s">
        <v>91</v>
      </c>
      <c r="J2" s="7" t="s">
        <v>90</v>
      </c>
      <c r="K2" s="7" t="s">
        <v>89</v>
      </c>
    </row>
    <row r="3" spans="1:11" s="2" customFormat="1" ht="53" customHeight="1">
      <c r="A3" s="20" t="s">
        <v>88</v>
      </c>
      <c r="B3" s="20">
        <f>E3+E5</f>
        <v>16</v>
      </c>
      <c r="C3" s="26" t="s">
        <v>87</v>
      </c>
      <c r="D3" s="11">
        <v>1</v>
      </c>
      <c r="E3" s="26">
        <f>G3+G4</f>
        <v>5</v>
      </c>
      <c r="F3" s="11" t="s">
        <v>86</v>
      </c>
      <c r="G3" s="11">
        <v>2</v>
      </c>
      <c r="H3" s="14" t="s">
        <v>85</v>
      </c>
      <c r="I3" s="14" t="s">
        <v>84</v>
      </c>
      <c r="J3" s="11" t="s">
        <v>180</v>
      </c>
      <c r="K3" s="15">
        <v>1.5</v>
      </c>
    </row>
    <row r="4" spans="1:11" s="2" customFormat="1" ht="34.5" customHeight="1">
      <c r="A4" s="21"/>
      <c r="B4" s="21"/>
      <c r="C4" s="26"/>
      <c r="D4" s="11">
        <v>2</v>
      </c>
      <c r="E4" s="26"/>
      <c r="F4" s="11" t="s">
        <v>83</v>
      </c>
      <c r="G4" s="11">
        <v>3</v>
      </c>
      <c r="H4" s="14" t="s">
        <v>82</v>
      </c>
      <c r="I4" s="14" t="s">
        <v>81</v>
      </c>
      <c r="J4" s="11" t="s">
        <v>181</v>
      </c>
      <c r="K4" s="15">
        <v>2.5</v>
      </c>
    </row>
    <row r="5" spans="1:11" s="2" customFormat="1" ht="33" customHeight="1">
      <c r="A5" s="21"/>
      <c r="B5" s="21"/>
      <c r="C5" s="27" t="s">
        <v>80</v>
      </c>
      <c r="D5" s="12">
        <v>3</v>
      </c>
      <c r="E5" s="27">
        <f>G5+G6+G7</f>
        <v>11</v>
      </c>
      <c r="F5" s="11" t="s">
        <v>79</v>
      </c>
      <c r="G5" s="11">
        <v>3</v>
      </c>
      <c r="H5" s="14" t="s">
        <v>78</v>
      </c>
      <c r="I5" s="14" t="s">
        <v>77</v>
      </c>
      <c r="J5" s="11" t="s">
        <v>76</v>
      </c>
      <c r="K5" s="15">
        <v>2.5</v>
      </c>
    </row>
    <row r="6" spans="1:11" s="2" customFormat="1" ht="79" customHeight="1">
      <c r="A6" s="21"/>
      <c r="B6" s="21"/>
      <c r="C6" s="28"/>
      <c r="D6" s="12">
        <v>4</v>
      </c>
      <c r="E6" s="28"/>
      <c r="F6" s="11" t="s">
        <v>75</v>
      </c>
      <c r="G6" s="11">
        <v>4</v>
      </c>
      <c r="H6" s="14" t="s">
        <v>74</v>
      </c>
      <c r="I6" s="14" t="s">
        <v>179</v>
      </c>
      <c r="J6" s="11" t="s">
        <v>73</v>
      </c>
      <c r="K6" s="15">
        <v>4</v>
      </c>
    </row>
    <row r="7" spans="1:11" s="2" customFormat="1" ht="71.5" customHeight="1">
      <c r="A7" s="22"/>
      <c r="B7" s="22"/>
      <c r="C7" s="29"/>
      <c r="D7" s="12">
        <v>5</v>
      </c>
      <c r="E7" s="29"/>
      <c r="F7" s="11" t="s">
        <v>72</v>
      </c>
      <c r="G7" s="11">
        <v>4</v>
      </c>
      <c r="H7" s="14" t="s">
        <v>71</v>
      </c>
      <c r="I7" s="14" t="s">
        <v>135</v>
      </c>
      <c r="J7" s="11" t="s">
        <v>114</v>
      </c>
      <c r="K7" s="16">
        <v>4</v>
      </c>
    </row>
    <row r="8" spans="1:11" s="2" customFormat="1" ht="53" customHeight="1">
      <c r="A8" s="30" t="s">
        <v>70</v>
      </c>
      <c r="B8" s="30">
        <f>E8+E14+E17</f>
        <v>32</v>
      </c>
      <c r="C8" s="26" t="s">
        <v>69</v>
      </c>
      <c r="D8" s="12">
        <v>6</v>
      </c>
      <c r="E8" s="26">
        <f>G8+G9+G10+G11+G13+G12</f>
        <v>17</v>
      </c>
      <c r="F8" s="11" t="s">
        <v>126</v>
      </c>
      <c r="G8" s="11">
        <v>4</v>
      </c>
      <c r="H8" s="14" t="s">
        <v>116</v>
      </c>
      <c r="I8" s="14" t="s">
        <v>127</v>
      </c>
      <c r="J8" s="11" t="s">
        <v>115</v>
      </c>
      <c r="K8" s="17">
        <f>ROUND(98.56%*G8,2)</f>
        <v>3.94</v>
      </c>
    </row>
    <row r="9" spans="1:11" s="2" customFormat="1" ht="55" customHeight="1">
      <c r="A9" s="30"/>
      <c r="B9" s="30"/>
      <c r="C9" s="26"/>
      <c r="D9" s="12">
        <v>7</v>
      </c>
      <c r="E9" s="26"/>
      <c r="F9" s="11" t="s">
        <v>68</v>
      </c>
      <c r="G9" s="11">
        <v>2</v>
      </c>
      <c r="H9" s="14" t="s">
        <v>67</v>
      </c>
      <c r="I9" s="14" t="s">
        <v>175</v>
      </c>
      <c r="J9" s="11" t="s">
        <v>117</v>
      </c>
      <c r="K9" s="15">
        <v>1</v>
      </c>
    </row>
    <row r="10" spans="1:11" s="2" customFormat="1" ht="60.5" customHeight="1">
      <c r="A10" s="30"/>
      <c r="B10" s="30"/>
      <c r="C10" s="26"/>
      <c r="D10" s="12">
        <v>8</v>
      </c>
      <c r="E10" s="26"/>
      <c r="F10" s="11" t="s">
        <v>66</v>
      </c>
      <c r="G10" s="11">
        <v>3</v>
      </c>
      <c r="H10" s="14" t="s">
        <v>65</v>
      </c>
      <c r="I10" s="14" t="s">
        <v>176</v>
      </c>
      <c r="J10" s="11" t="s">
        <v>121</v>
      </c>
      <c r="K10" s="15">
        <v>1</v>
      </c>
    </row>
    <row r="11" spans="1:11" s="2" customFormat="1" ht="56.5" customHeight="1">
      <c r="A11" s="30"/>
      <c r="B11" s="30"/>
      <c r="C11" s="26"/>
      <c r="D11" s="12">
        <v>9</v>
      </c>
      <c r="E11" s="26"/>
      <c r="F11" s="11" t="s">
        <v>64</v>
      </c>
      <c r="G11" s="11">
        <v>3</v>
      </c>
      <c r="H11" s="14" t="s">
        <v>118</v>
      </c>
      <c r="I11" s="14" t="s">
        <v>63</v>
      </c>
      <c r="J11" s="11" t="s">
        <v>122</v>
      </c>
      <c r="K11" s="15">
        <v>3</v>
      </c>
    </row>
    <row r="12" spans="1:11" s="2" customFormat="1" ht="57" customHeight="1">
      <c r="A12" s="30"/>
      <c r="B12" s="30"/>
      <c r="C12" s="26"/>
      <c r="D12" s="12">
        <v>10</v>
      </c>
      <c r="E12" s="26"/>
      <c r="F12" s="11" t="s">
        <v>113</v>
      </c>
      <c r="G12" s="11">
        <v>3</v>
      </c>
      <c r="H12" s="14" t="s">
        <v>119</v>
      </c>
      <c r="I12" s="14" t="s">
        <v>120</v>
      </c>
      <c r="J12" s="11" t="s">
        <v>123</v>
      </c>
      <c r="K12" s="15">
        <v>1.5</v>
      </c>
    </row>
    <row r="13" spans="1:11" s="2" customFormat="1" ht="52">
      <c r="A13" s="30"/>
      <c r="B13" s="30"/>
      <c r="C13" s="26"/>
      <c r="D13" s="12">
        <v>11</v>
      </c>
      <c r="E13" s="26"/>
      <c r="F13" s="11" t="s">
        <v>62</v>
      </c>
      <c r="G13" s="11">
        <v>2</v>
      </c>
      <c r="H13" s="14" t="s">
        <v>61</v>
      </c>
      <c r="I13" s="14" t="s">
        <v>60</v>
      </c>
      <c r="J13" s="8" t="s">
        <v>124</v>
      </c>
      <c r="K13" s="15">
        <f>ROUND(80.35%*2,2)</f>
        <v>1.61</v>
      </c>
    </row>
    <row r="14" spans="1:11" s="2" customFormat="1" ht="49" customHeight="1">
      <c r="A14" s="30"/>
      <c r="B14" s="30"/>
      <c r="C14" s="26" t="s">
        <v>59</v>
      </c>
      <c r="D14" s="12">
        <v>12</v>
      </c>
      <c r="E14" s="26">
        <f>G14+G15+G16</f>
        <v>9</v>
      </c>
      <c r="F14" s="11" t="s">
        <v>58</v>
      </c>
      <c r="G14" s="11">
        <v>2</v>
      </c>
      <c r="H14" s="14" t="s">
        <v>57</v>
      </c>
      <c r="I14" s="14" t="s">
        <v>56</v>
      </c>
      <c r="J14" s="8" t="s">
        <v>55</v>
      </c>
      <c r="K14" s="15">
        <v>2</v>
      </c>
    </row>
    <row r="15" spans="1:11" s="2" customFormat="1" ht="66" customHeight="1">
      <c r="A15" s="30"/>
      <c r="B15" s="30"/>
      <c r="C15" s="26"/>
      <c r="D15" s="12">
        <v>13</v>
      </c>
      <c r="E15" s="26"/>
      <c r="F15" s="11" t="s">
        <v>54</v>
      </c>
      <c r="G15" s="11">
        <v>5</v>
      </c>
      <c r="H15" s="14" t="s">
        <v>53</v>
      </c>
      <c r="I15" s="14" t="s">
        <v>52</v>
      </c>
      <c r="J15" s="8" t="s">
        <v>51</v>
      </c>
      <c r="K15" s="15">
        <v>4</v>
      </c>
    </row>
    <row r="16" spans="1:11" s="2" customFormat="1" ht="39">
      <c r="A16" s="30"/>
      <c r="B16" s="30"/>
      <c r="C16" s="26"/>
      <c r="D16" s="12">
        <v>14</v>
      </c>
      <c r="E16" s="26"/>
      <c r="F16" s="11" t="s">
        <v>50</v>
      </c>
      <c r="G16" s="11">
        <v>2</v>
      </c>
      <c r="H16" s="14" t="s">
        <v>49</v>
      </c>
      <c r="I16" s="14" t="s">
        <v>125</v>
      </c>
      <c r="J16" s="8" t="s">
        <v>48</v>
      </c>
      <c r="K16" s="15">
        <v>2</v>
      </c>
    </row>
    <row r="17" spans="1:11" s="2" customFormat="1" ht="39">
      <c r="A17" s="30"/>
      <c r="B17" s="30"/>
      <c r="C17" s="26" t="s">
        <v>47</v>
      </c>
      <c r="D17" s="12">
        <v>15</v>
      </c>
      <c r="E17" s="26">
        <f>G17+G18+G19</f>
        <v>6</v>
      </c>
      <c r="F17" s="11" t="s">
        <v>46</v>
      </c>
      <c r="G17" s="11">
        <v>1</v>
      </c>
      <c r="H17" s="14" t="s">
        <v>45</v>
      </c>
      <c r="I17" s="14" t="s">
        <v>44</v>
      </c>
      <c r="J17" s="8" t="s">
        <v>43</v>
      </c>
      <c r="K17" s="15">
        <v>1</v>
      </c>
    </row>
    <row r="18" spans="1:11" s="2" customFormat="1" ht="52">
      <c r="A18" s="30"/>
      <c r="B18" s="30"/>
      <c r="C18" s="26"/>
      <c r="D18" s="12">
        <v>16</v>
      </c>
      <c r="E18" s="26"/>
      <c r="F18" s="11" t="s">
        <v>42</v>
      </c>
      <c r="G18" s="11">
        <v>3</v>
      </c>
      <c r="H18" s="14" t="s">
        <v>41</v>
      </c>
      <c r="I18" s="14" t="s">
        <v>40</v>
      </c>
      <c r="J18" s="10" t="s">
        <v>39</v>
      </c>
      <c r="K18" s="15">
        <v>3</v>
      </c>
    </row>
    <row r="19" spans="1:11" s="2" customFormat="1" ht="52">
      <c r="A19" s="30"/>
      <c r="B19" s="30"/>
      <c r="C19" s="26"/>
      <c r="D19" s="12">
        <v>17</v>
      </c>
      <c r="E19" s="26"/>
      <c r="F19" s="11" t="s">
        <v>109</v>
      </c>
      <c r="G19" s="11">
        <v>2</v>
      </c>
      <c r="H19" s="14" t="s">
        <v>38</v>
      </c>
      <c r="I19" s="14" t="s">
        <v>37</v>
      </c>
      <c r="J19" s="8" t="s">
        <v>36</v>
      </c>
      <c r="K19" s="16">
        <v>2</v>
      </c>
    </row>
    <row r="20" spans="1:11" s="2" customFormat="1" ht="56" customHeight="1">
      <c r="A20" s="30" t="s">
        <v>35</v>
      </c>
      <c r="B20" s="20">
        <f>E20+E32+E35</f>
        <v>28</v>
      </c>
      <c r="C20" s="26" t="s">
        <v>34</v>
      </c>
      <c r="D20" s="12">
        <v>18</v>
      </c>
      <c r="E20" s="26">
        <f>SUM(G20:G31)</f>
        <v>22</v>
      </c>
      <c r="F20" s="11" t="s">
        <v>101</v>
      </c>
      <c r="G20" s="11">
        <v>2</v>
      </c>
      <c r="H20" s="18" t="s">
        <v>106</v>
      </c>
      <c r="I20" s="14" t="s">
        <v>139</v>
      </c>
      <c r="J20" s="8" t="s">
        <v>136</v>
      </c>
      <c r="K20" s="15">
        <v>2</v>
      </c>
    </row>
    <row r="21" spans="1:11" s="2" customFormat="1" ht="42.5" customHeight="1">
      <c r="A21" s="30"/>
      <c r="B21" s="21"/>
      <c r="C21" s="26"/>
      <c r="D21" s="12">
        <v>19</v>
      </c>
      <c r="E21" s="26"/>
      <c r="F21" s="11" t="s">
        <v>105</v>
      </c>
      <c r="G21" s="11">
        <v>2</v>
      </c>
      <c r="H21" s="18" t="s">
        <v>137</v>
      </c>
      <c r="I21" s="14" t="s">
        <v>140</v>
      </c>
      <c r="J21" s="8" t="s">
        <v>136</v>
      </c>
      <c r="K21" s="15">
        <v>2</v>
      </c>
    </row>
    <row r="22" spans="1:11" s="2" customFormat="1" ht="39">
      <c r="A22" s="30"/>
      <c r="B22" s="21"/>
      <c r="C22" s="26"/>
      <c r="D22" s="12">
        <v>20</v>
      </c>
      <c r="E22" s="26"/>
      <c r="F22" s="11" t="s">
        <v>102</v>
      </c>
      <c r="G22" s="11">
        <v>2</v>
      </c>
      <c r="H22" s="18" t="s">
        <v>128</v>
      </c>
      <c r="I22" s="14" t="s">
        <v>141</v>
      </c>
      <c r="J22" s="8" t="s">
        <v>136</v>
      </c>
      <c r="K22" s="15">
        <v>2</v>
      </c>
    </row>
    <row r="23" spans="1:11" s="2" customFormat="1" ht="36" customHeight="1">
      <c r="A23" s="30"/>
      <c r="B23" s="21"/>
      <c r="C23" s="26"/>
      <c r="D23" s="12">
        <v>21</v>
      </c>
      <c r="E23" s="26"/>
      <c r="F23" s="11" t="s">
        <v>130</v>
      </c>
      <c r="G23" s="11">
        <v>2</v>
      </c>
      <c r="H23" s="18" t="s">
        <v>138</v>
      </c>
      <c r="I23" s="14" t="s">
        <v>143</v>
      </c>
      <c r="J23" s="8" t="s">
        <v>136</v>
      </c>
      <c r="K23" s="15">
        <v>2</v>
      </c>
    </row>
    <row r="24" spans="1:11" s="2" customFormat="1" ht="35" customHeight="1">
      <c r="A24" s="30"/>
      <c r="B24" s="21"/>
      <c r="C24" s="26"/>
      <c r="D24" s="12">
        <v>22</v>
      </c>
      <c r="E24" s="26"/>
      <c r="F24" s="11" t="s">
        <v>131</v>
      </c>
      <c r="G24" s="11">
        <v>2</v>
      </c>
      <c r="H24" s="18" t="s">
        <v>142</v>
      </c>
      <c r="I24" s="14" t="s">
        <v>144</v>
      </c>
      <c r="J24" s="8" t="s">
        <v>136</v>
      </c>
      <c r="K24" s="15">
        <v>2</v>
      </c>
    </row>
    <row r="25" spans="1:11" s="2" customFormat="1" ht="33.5" customHeight="1">
      <c r="A25" s="30"/>
      <c r="B25" s="21"/>
      <c r="C25" s="26"/>
      <c r="D25" s="12">
        <v>23</v>
      </c>
      <c r="E25" s="26"/>
      <c r="F25" s="11" t="s">
        <v>132</v>
      </c>
      <c r="G25" s="11">
        <v>2</v>
      </c>
      <c r="H25" s="18" t="s">
        <v>145</v>
      </c>
      <c r="I25" s="14" t="s">
        <v>146</v>
      </c>
      <c r="J25" s="8" t="s">
        <v>136</v>
      </c>
      <c r="K25" s="15">
        <v>2</v>
      </c>
    </row>
    <row r="26" spans="1:11" s="2" customFormat="1" ht="41" customHeight="1">
      <c r="A26" s="30"/>
      <c r="B26" s="21"/>
      <c r="C26" s="26"/>
      <c r="D26" s="12">
        <v>24</v>
      </c>
      <c r="E26" s="26"/>
      <c r="F26" s="11" t="s">
        <v>133</v>
      </c>
      <c r="G26" s="11">
        <v>2</v>
      </c>
      <c r="H26" s="18" t="s">
        <v>147</v>
      </c>
      <c r="I26" s="14" t="s">
        <v>148</v>
      </c>
      <c r="J26" s="8" t="s">
        <v>136</v>
      </c>
      <c r="K26" s="15">
        <v>2</v>
      </c>
    </row>
    <row r="27" spans="1:11" s="2" customFormat="1" ht="43.5" customHeight="1">
      <c r="A27" s="30"/>
      <c r="B27" s="21"/>
      <c r="C27" s="26"/>
      <c r="D27" s="12">
        <v>25</v>
      </c>
      <c r="E27" s="26"/>
      <c r="F27" s="11" t="s">
        <v>112</v>
      </c>
      <c r="G27" s="11">
        <v>2</v>
      </c>
      <c r="H27" s="18" t="s">
        <v>149</v>
      </c>
      <c r="I27" s="14" t="s">
        <v>150</v>
      </c>
      <c r="J27" s="8" t="s">
        <v>136</v>
      </c>
      <c r="K27" s="15">
        <v>2</v>
      </c>
    </row>
    <row r="28" spans="1:11" s="2" customFormat="1" ht="47.5" customHeight="1">
      <c r="A28" s="30"/>
      <c r="B28" s="21"/>
      <c r="C28" s="26"/>
      <c r="D28" s="12">
        <v>26</v>
      </c>
      <c r="E28" s="26"/>
      <c r="F28" s="11" t="s">
        <v>33</v>
      </c>
      <c r="G28" s="11">
        <v>2</v>
      </c>
      <c r="H28" s="14" t="s">
        <v>32</v>
      </c>
      <c r="I28" s="14" t="s">
        <v>31</v>
      </c>
      <c r="J28" s="8" t="s">
        <v>136</v>
      </c>
      <c r="K28" s="15">
        <f>3/4*2</f>
        <v>1.5</v>
      </c>
    </row>
    <row r="29" spans="1:11" s="2" customFormat="1" ht="39">
      <c r="A29" s="30"/>
      <c r="B29" s="21"/>
      <c r="C29" s="26"/>
      <c r="D29" s="12">
        <v>27</v>
      </c>
      <c r="E29" s="26"/>
      <c r="F29" s="11" t="s">
        <v>129</v>
      </c>
      <c r="G29" s="11">
        <v>2</v>
      </c>
      <c r="H29" s="18" t="s">
        <v>103</v>
      </c>
      <c r="I29" s="14" t="s">
        <v>151</v>
      </c>
      <c r="J29" s="8" t="s">
        <v>136</v>
      </c>
      <c r="K29" s="15">
        <v>2</v>
      </c>
    </row>
    <row r="30" spans="1:11" s="2" customFormat="1" ht="40" customHeight="1">
      <c r="A30" s="30"/>
      <c r="B30" s="21"/>
      <c r="C30" s="26"/>
      <c r="D30" s="12">
        <v>28</v>
      </c>
      <c r="E30" s="26"/>
      <c r="F30" s="11" t="s">
        <v>110</v>
      </c>
      <c r="G30" s="11">
        <v>1</v>
      </c>
      <c r="H30" s="14" t="s">
        <v>100</v>
      </c>
      <c r="I30" s="14" t="s">
        <v>152</v>
      </c>
      <c r="J30" s="8" t="s">
        <v>136</v>
      </c>
      <c r="K30" s="15">
        <v>1</v>
      </c>
    </row>
    <row r="31" spans="1:11" s="2" customFormat="1" ht="26">
      <c r="A31" s="30"/>
      <c r="B31" s="21"/>
      <c r="C31" s="26"/>
      <c r="D31" s="12">
        <v>29</v>
      </c>
      <c r="E31" s="26"/>
      <c r="F31" s="11" t="s">
        <v>153</v>
      </c>
      <c r="G31" s="11">
        <v>1</v>
      </c>
      <c r="H31" s="14" t="s">
        <v>154</v>
      </c>
      <c r="I31" s="14" t="s">
        <v>155</v>
      </c>
      <c r="J31" s="8" t="s">
        <v>136</v>
      </c>
      <c r="K31" s="15">
        <v>1</v>
      </c>
    </row>
    <row r="32" spans="1:11" s="2" customFormat="1" ht="39.5" customHeight="1">
      <c r="A32" s="30"/>
      <c r="B32" s="21"/>
      <c r="C32" s="26" t="s">
        <v>30</v>
      </c>
      <c r="D32" s="12">
        <v>30</v>
      </c>
      <c r="E32" s="26">
        <f>SUM(G32:G34)</f>
        <v>4</v>
      </c>
      <c r="F32" s="11" t="s">
        <v>29</v>
      </c>
      <c r="G32" s="11">
        <v>2</v>
      </c>
      <c r="H32" s="14" t="s">
        <v>28</v>
      </c>
      <c r="I32" s="14" t="s">
        <v>156</v>
      </c>
      <c r="J32" s="8" t="s">
        <v>136</v>
      </c>
      <c r="K32" s="15">
        <v>1.5</v>
      </c>
    </row>
    <row r="33" spans="1:11" s="2" customFormat="1" ht="39.5" customHeight="1">
      <c r="A33" s="30"/>
      <c r="B33" s="21"/>
      <c r="C33" s="26"/>
      <c r="D33" s="12">
        <v>31</v>
      </c>
      <c r="E33" s="26"/>
      <c r="F33" s="11" t="s">
        <v>27</v>
      </c>
      <c r="G33" s="11">
        <v>1</v>
      </c>
      <c r="H33" s="14" t="s">
        <v>26</v>
      </c>
      <c r="I33" s="14" t="s">
        <v>160</v>
      </c>
      <c r="J33" s="8" t="s">
        <v>136</v>
      </c>
      <c r="K33" s="15">
        <v>1</v>
      </c>
    </row>
    <row r="34" spans="1:11" s="2" customFormat="1" ht="39.5" customHeight="1">
      <c r="A34" s="30"/>
      <c r="B34" s="21"/>
      <c r="C34" s="26"/>
      <c r="D34" s="12">
        <v>32</v>
      </c>
      <c r="E34" s="26"/>
      <c r="F34" s="11" t="s">
        <v>25</v>
      </c>
      <c r="G34" s="11">
        <v>1</v>
      </c>
      <c r="H34" s="14" t="s">
        <v>24</v>
      </c>
      <c r="I34" s="14" t="s">
        <v>159</v>
      </c>
      <c r="J34" s="8" t="s">
        <v>136</v>
      </c>
      <c r="K34" s="15">
        <v>1</v>
      </c>
    </row>
    <row r="35" spans="1:11" s="2" customFormat="1" ht="32.5" customHeight="1">
      <c r="A35" s="30"/>
      <c r="B35" s="21"/>
      <c r="C35" s="26" t="s">
        <v>23</v>
      </c>
      <c r="D35" s="12">
        <v>33</v>
      </c>
      <c r="E35" s="26">
        <f>G35+G36</f>
        <v>2</v>
      </c>
      <c r="F35" s="11" t="s">
        <v>157</v>
      </c>
      <c r="G35" s="11">
        <v>1</v>
      </c>
      <c r="H35" s="14" t="s">
        <v>158</v>
      </c>
      <c r="I35" s="19" t="s">
        <v>161</v>
      </c>
      <c r="J35" s="8" t="s">
        <v>136</v>
      </c>
      <c r="K35" s="15">
        <v>1</v>
      </c>
    </row>
    <row r="36" spans="1:11" s="2" customFormat="1" ht="33.5" customHeight="1">
      <c r="A36" s="30"/>
      <c r="B36" s="22"/>
      <c r="C36" s="26"/>
      <c r="D36" s="12">
        <v>34</v>
      </c>
      <c r="E36" s="26"/>
      <c r="F36" s="11" t="s">
        <v>22</v>
      </c>
      <c r="G36" s="11">
        <v>1</v>
      </c>
      <c r="H36" s="14" t="s">
        <v>21</v>
      </c>
      <c r="I36" s="14" t="s">
        <v>162</v>
      </c>
      <c r="J36" s="8" t="s">
        <v>136</v>
      </c>
      <c r="K36" s="15">
        <v>1</v>
      </c>
    </row>
    <row r="37" spans="1:11" s="2" customFormat="1" ht="48" customHeight="1">
      <c r="A37" s="20" t="s">
        <v>20</v>
      </c>
      <c r="B37" s="20">
        <f>E37+E45+E46+E42</f>
        <v>24</v>
      </c>
      <c r="C37" s="27" t="s">
        <v>19</v>
      </c>
      <c r="D37" s="12">
        <v>35</v>
      </c>
      <c r="E37" s="26">
        <f>SUM(G37:G41)</f>
        <v>12</v>
      </c>
      <c r="F37" s="11" t="s">
        <v>18</v>
      </c>
      <c r="G37" s="11">
        <v>3</v>
      </c>
      <c r="H37" s="14" t="s">
        <v>17</v>
      </c>
      <c r="I37" s="14" t="s">
        <v>163</v>
      </c>
      <c r="J37" s="8" t="s">
        <v>136</v>
      </c>
      <c r="K37" s="15">
        <v>2</v>
      </c>
    </row>
    <row r="38" spans="1:11" s="2" customFormat="1" ht="26">
      <c r="A38" s="21"/>
      <c r="B38" s="21"/>
      <c r="C38" s="28"/>
      <c r="D38" s="12">
        <v>36</v>
      </c>
      <c r="E38" s="26"/>
      <c r="F38" s="11" t="s">
        <v>111</v>
      </c>
      <c r="G38" s="11">
        <v>3</v>
      </c>
      <c r="H38" s="14" t="s">
        <v>164</v>
      </c>
      <c r="I38" s="14" t="s">
        <v>165</v>
      </c>
      <c r="J38" s="8" t="s">
        <v>136</v>
      </c>
      <c r="K38" s="15">
        <v>3</v>
      </c>
    </row>
    <row r="39" spans="1:11" s="2" customFormat="1" ht="35" customHeight="1">
      <c r="A39" s="21"/>
      <c r="B39" s="21"/>
      <c r="C39" s="28"/>
      <c r="D39" s="12">
        <v>37</v>
      </c>
      <c r="E39" s="26"/>
      <c r="F39" s="11" t="s">
        <v>16</v>
      </c>
      <c r="G39" s="11">
        <v>2</v>
      </c>
      <c r="H39" s="14" t="s">
        <v>166</v>
      </c>
      <c r="I39" s="19" t="s">
        <v>167</v>
      </c>
      <c r="J39" s="8" t="s">
        <v>136</v>
      </c>
      <c r="K39" s="15">
        <v>2</v>
      </c>
    </row>
    <row r="40" spans="1:11" s="2" customFormat="1" ht="40" customHeight="1">
      <c r="A40" s="21"/>
      <c r="B40" s="21"/>
      <c r="C40" s="28"/>
      <c r="D40" s="12">
        <v>38</v>
      </c>
      <c r="E40" s="26"/>
      <c r="F40" s="11" t="s">
        <v>15</v>
      </c>
      <c r="G40" s="11">
        <v>2</v>
      </c>
      <c r="H40" s="14" t="s">
        <v>14</v>
      </c>
      <c r="I40" s="19" t="s">
        <v>168</v>
      </c>
      <c r="J40" s="8" t="s">
        <v>136</v>
      </c>
      <c r="K40" s="15">
        <v>2</v>
      </c>
    </row>
    <row r="41" spans="1:11" s="2" customFormat="1" ht="41.5" customHeight="1">
      <c r="A41" s="21"/>
      <c r="B41" s="21"/>
      <c r="C41" s="29"/>
      <c r="D41" s="12">
        <v>39</v>
      </c>
      <c r="E41" s="26"/>
      <c r="F41" s="11" t="s">
        <v>13</v>
      </c>
      <c r="G41" s="11">
        <v>2</v>
      </c>
      <c r="H41" s="14" t="s">
        <v>108</v>
      </c>
      <c r="I41" s="19" t="s">
        <v>169</v>
      </c>
      <c r="J41" s="8" t="s">
        <v>171</v>
      </c>
      <c r="K41" s="15">
        <v>2</v>
      </c>
    </row>
    <row r="42" spans="1:11" s="2" customFormat="1" ht="37" customHeight="1">
      <c r="A42" s="21"/>
      <c r="B42" s="21"/>
      <c r="C42" s="27" t="s">
        <v>12</v>
      </c>
      <c r="D42" s="12">
        <v>40</v>
      </c>
      <c r="E42" s="27">
        <f>SUM(G42:G44)</f>
        <v>6</v>
      </c>
      <c r="F42" s="11" t="s">
        <v>11</v>
      </c>
      <c r="G42" s="11">
        <v>2</v>
      </c>
      <c r="H42" s="14" t="s">
        <v>10</v>
      </c>
      <c r="I42" s="19" t="s">
        <v>170</v>
      </c>
      <c r="J42" s="8" t="s">
        <v>171</v>
      </c>
      <c r="K42" s="15">
        <v>2</v>
      </c>
    </row>
    <row r="43" spans="1:11" s="2" customFormat="1" ht="37" customHeight="1">
      <c r="A43" s="21"/>
      <c r="B43" s="21"/>
      <c r="C43" s="28"/>
      <c r="D43" s="12">
        <v>41</v>
      </c>
      <c r="E43" s="28"/>
      <c r="F43" s="11" t="s">
        <v>174</v>
      </c>
      <c r="G43" s="11">
        <v>2</v>
      </c>
      <c r="H43" s="14" t="s">
        <v>104</v>
      </c>
      <c r="I43" s="19" t="s">
        <v>172</v>
      </c>
      <c r="J43" s="8" t="s">
        <v>173</v>
      </c>
      <c r="K43" s="15">
        <v>2</v>
      </c>
    </row>
    <row r="44" spans="1:11" s="2" customFormat="1" ht="37" customHeight="1">
      <c r="A44" s="21"/>
      <c r="B44" s="21"/>
      <c r="C44" s="29"/>
      <c r="D44" s="12">
        <v>42</v>
      </c>
      <c r="E44" s="29"/>
      <c r="F44" s="11" t="s">
        <v>9</v>
      </c>
      <c r="G44" s="11">
        <v>2</v>
      </c>
      <c r="H44" s="14" t="s">
        <v>8</v>
      </c>
      <c r="I44" s="19" t="s">
        <v>177</v>
      </c>
      <c r="J44" s="8" t="s">
        <v>1</v>
      </c>
      <c r="K44" s="15">
        <v>2</v>
      </c>
    </row>
    <row r="45" spans="1:11" s="2" customFormat="1" ht="37" customHeight="1">
      <c r="A45" s="21"/>
      <c r="B45" s="21"/>
      <c r="C45" s="9" t="s">
        <v>7</v>
      </c>
      <c r="D45" s="12">
        <v>43</v>
      </c>
      <c r="E45" s="11">
        <f>G45</f>
        <v>3</v>
      </c>
      <c r="F45" s="11" t="s">
        <v>107</v>
      </c>
      <c r="G45" s="11">
        <v>3</v>
      </c>
      <c r="H45" s="14" t="s">
        <v>6</v>
      </c>
      <c r="I45" s="14" t="s">
        <v>178</v>
      </c>
      <c r="J45" s="8" t="s">
        <v>5</v>
      </c>
      <c r="K45" s="15">
        <v>3</v>
      </c>
    </row>
    <row r="46" spans="1:11" s="2" customFormat="1" ht="37" customHeight="1">
      <c r="A46" s="22"/>
      <c r="B46" s="22"/>
      <c r="C46" s="11" t="s">
        <v>4</v>
      </c>
      <c r="D46" s="12">
        <v>44</v>
      </c>
      <c r="E46" s="11">
        <f>G46</f>
        <v>3</v>
      </c>
      <c r="F46" s="11" t="s">
        <v>3</v>
      </c>
      <c r="G46" s="11">
        <v>3</v>
      </c>
      <c r="H46" s="14" t="s">
        <v>2</v>
      </c>
      <c r="I46" s="19" t="s">
        <v>134</v>
      </c>
      <c r="J46" s="8" t="s">
        <v>1</v>
      </c>
      <c r="K46" s="15">
        <f>ROUND(97.63%*3,2)</f>
        <v>2.93</v>
      </c>
    </row>
    <row r="47" spans="1:11" s="2" customFormat="1" ht="31.5" customHeight="1">
      <c r="A47" s="23" t="s">
        <v>0</v>
      </c>
      <c r="B47" s="24"/>
      <c r="C47" s="24"/>
      <c r="D47" s="24"/>
      <c r="E47" s="24"/>
      <c r="F47" s="25"/>
      <c r="G47" s="7">
        <f>SUM(G3:G46)</f>
        <v>100</v>
      </c>
      <c r="H47" s="13"/>
      <c r="I47" s="13"/>
      <c r="J47" s="7"/>
      <c r="K47" s="17">
        <f>SUM(K3:K46)</f>
        <v>90.48</v>
      </c>
    </row>
  </sheetData>
  <mergeCells count="30">
    <mergeCell ref="C3:C4"/>
    <mergeCell ref="E3:E4"/>
    <mergeCell ref="A8:A19"/>
    <mergeCell ref="B20:B36"/>
    <mergeCell ref="B8:B19"/>
    <mergeCell ref="C32:C34"/>
    <mergeCell ref="E8:E13"/>
    <mergeCell ref="C35:C36"/>
    <mergeCell ref="E35:E36"/>
    <mergeCell ref="E5:E7"/>
    <mergeCell ref="E32:E34"/>
    <mergeCell ref="E20:E31"/>
    <mergeCell ref="B3:B7"/>
    <mergeCell ref="A1:K1"/>
    <mergeCell ref="A3:A7"/>
    <mergeCell ref="A47:F47"/>
    <mergeCell ref="E37:E41"/>
    <mergeCell ref="C37:C41"/>
    <mergeCell ref="C42:C44"/>
    <mergeCell ref="E42:E44"/>
    <mergeCell ref="A20:A36"/>
    <mergeCell ref="C5:C7"/>
    <mergeCell ref="C14:C16"/>
    <mergeCell ref="E14:E16"/>
    <mergeCell ref="C17:C19"/>
    <mergeCell ref="E17:E19"/>
    <mergeCell ref="C8:C13"/>
    <mergeCell ref="C20:C31"/>
    <mergeCell ref="B37:B46"/>
    <mergeCell ref="A37:A46"/>
  </mergeCells>
  <phoneticPr fontId="2" type="noConversion"/>
  <printOptions gridLines="1"/>
  <pageMargins left="0.70866141732283472" right="0.70866141732283472" top="1.1417322834645669" bottom="0.74803149606299213" header="0.31496062992125984" footer="0.31496062992125984"/>
  <pageSetup paperSize="9" scale="75" orientation="landscape" r:id="rId1"/>
  <rowBreaks count="3" manualBreakCount="3">
    <brk id="11" max="10" man="1"/>
    <brk id="21" max="10" man="1"/>
    <brk id="34"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绩效指标评价体系</vt:lpstr>
      <vt:lpstr>绩效指标评价体系!Print_Area</vt:lpstr>
      <vt:lpstr>绩效指标评价体系!Print_Titles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2019-09-11T03:43:22Z</dcterms:modified>
</cp:coreProperties>
</file>